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380-пп (Отчёт)" sheetId="1" r:id="rId1"/>
  </sheets>
  <definedNames>
    <definedName name="Par179" localSheetId="0">'380-пп (Отчёт)'!$A$41</definedName>
    <definedName name="Par180" localSheetId="0">'380-пп (Отчёт)'!$B$41</definedName>
    <definedName name="Par203" localSheetId="0">'380-пп (Отчёт)'!$E$49</definedName>
    <definedName name="Par204" localSheetId="0">'380-пп (Отчёт)'!$F$49</definedName>
    <definedName name="Par208" localSheetId="0">'380-пп (Отчёт)'!#REF!</definedName>
    <definedName name="Par217" localSheetId="0">'380-пп (Отчёт)'!$A$50</definedName>
    <definedName name="Par235" localSheetId="0">'380-пп (Отчёт)'!$A$52</definedName>
    <definedName name="Par253" localSheetId="0">'380-пп (Отчёт)'!$A$54</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<sst xmlns="http://schemas.openxmlformats.org/spreadsheetml/2006/main" count="308" uniqueCount="136">
  <si>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</si>
  <si>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</si>
  <si>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</si>
  <si>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</si>
  <si>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</si>
  <si>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</si>
  <si>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</si>
  <si>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</si>
  <si>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</si>
  <si>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</si>
  <si>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</si>
  <si>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</si>
  <si>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</si>
  <si>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</si>
  <si>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</si>
  <si>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</si>
  <si>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</si>
  <si>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</si>
  <si>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</si>
  <si>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</si>
  <si>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</si>
  <si>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</si>
  <si>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</si>
  <si>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</si>
  <si>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</si>
  <si>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</si>
  <si>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</si>
  <si>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</si>
  <si>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</si>
  <si>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</si>
  <si>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</si>
  <si>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</si>
  <si>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</si>
  <si>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</si>
  <si>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</si>
  <si>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</si>
  <si>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</si>
  <si>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</si>
  <si>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</si>
  <si>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</si>
  <si>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</si>
  <si>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</si>
  <si>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</si>
  <si>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</si>
  <si>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</si>
  <si>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</si>
  <si>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</si>
  <si>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</si>
  <si>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</si>
  <si>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</si>
  <si>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</si>
  <si>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</si>
  <si>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</si>
  <si>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</si>
  <si>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</si>
  <si>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</si>
  <si>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</si>
  <si>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</si>
  <si>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</si>
  <si>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</si>
  <si>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</si>
  <si>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</si>
  <si>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</si>
  <si>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</si>
  <si>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</si>
  <si>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</si>
  <si>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</si>
  <si>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</si>
  <si>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</si>
  <si>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</si>
  <si>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</si>
  <si>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</si>
  <si>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штук</t>
  </si>
  <si>
    <t>Предоставление социального обслуживания в полустационарной форме</t>
  </si>
  <si>
    <t>22889000Р69100310002001</t>
  </si>
  <si>
    <t>Социальное сопровождение граждан нуждающихся в социальном обслуживании</t>
  </si>
  <si>
    <t>Процент</t>
  </si>
  <si>
    <t>Удовлетворенность получателей социальных услуг в оказанных социальных услугах</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</si>
  <si>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</si>
  <si>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</si>
  <si>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</si>
  <si>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</si>
  <si>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6.1</t>
  </si>
  <si>
    <t>6.2</t>
  </si>
  <si>
    <t>6.3</t>
  </si>
  <si>
    <t>6.4</t>
  </si>
  <si>
    <t>7</t>
  </si>
  <si>
    <t>7.1</t>
  </si>
  <si>
    <t>7.2</t>
  </si>
  <si>
    <t>7.3</t>
  </si>
  <si>
    <t>7.4</t>
  </si>
  <si>
    <t>8</t>
  </si>
  <si>
    <t>8.1</t>
  </si>
  <si>
    <t>8.2</t>
  </si>
  <si>
    <t>8.3</t>
  </si>
  <si>
    <t>"Социально-рабилитационный центр для несовершеннолетних" Бельского  района</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</si>
  <si>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</si>
  <si>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</si>
  <si>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</si>
  <si>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</si>
  <si>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</si>
  <si>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</si>
  <si>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6</t>
  </si>
  <si>
    <t>6.5</t>
  </si>
  <si>
    <t>8.4</t>
  </si>
  <si>
    <t>9</t>
  </si>
  <si>
    <t>9.1</t>
  </si>
  <si>
    <t>9.2</t>
  </si>
  <si>
    <t>9.3</t>
  </si>
  <si>
    <t>Директор государственного бюджетного учреждения "Социально-реабилитационный центр для несовершеннолетних" Бельского района</t>
  </si>
  <si>
    <t>870000О.99.0.АЭ24АА02000</t>
  </si>
  <si>
    <t>870000О.99.0.АЭ24АА05000</t>
  </si>
  <si>
    <t>870000О.99.0.АЭ24АА06000</t>
  </si>
  <si>
    <t>870000О.99.0.АЭ24АА07000</t>
  </si>
  <si>
    <t>870000О.99.0.АЭ24АА08000</t>
  </si>
  <si>
    <t>870000О.99.0.АЭ25АА78000</t>
  </si>
  <si>
    <t>870000О.99.0.АЭ25АА77000</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</si>
  <si>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</si>
  <si>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</si>
  <si>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t>
    </r>
    <r>
      <rPr>
        <sz val="11"/>
        <rFont val="Times New Roman"/>
        <family val="1"/>
      </rPr>
      <t xml:space="preserve"> услуги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</si>
  <si>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Численность граждан, получивших социальные</t>
    </r>
    <r>
      <rPr>
        <sz val="11"/>
        <rFont val="Times New Roman"/>
        <family val="1"/>
      </rPr>
      <t xml:space="preserve"> услуги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</si>
  <si>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</si>
  <si>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t>
    </r>
    <r>
      <rPr>
        <sz val="11"/>
        <rFont val="Times New Roman"/>
        <family val="1"/>
      </rPr>
      <t xml:space="preserve"> услуги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</si>
  <si>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</si>
  <si>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t>
    </r>
    <r>
      <rPr>
        <sz val="11"/>
        <rFont val="Times New Roman"/>
        <family val="1"/>
      </rPr>
      <t xml:space="preserve"> услуги (Гражданин при отсутствии работы и средств к существованию)</t>
    </r>
  </si>
  <si>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</si>
  <si>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t>
    </r>
    <r>
      <rPr>
        <sz val="11"/>
        <rFont val="Times New Roman"/>
        <family val="1"/>
      </rPr>
      <t xml:space="preserve"> услуги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</si>
  <si>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r>
      <t xml:space="preserve">Государственная услуга 6    </t>
    </r>
    <r>
      <rPr>
        <sz val="11"/>
        <rFont val="Times New Roman"/>
        <family val="1"/>
      </rPr>
      <t xml:space="preserve">                               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</si>
  <si>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                               Предоставление срочных социальных услуг</t>
    </r>
  </si>
  <si>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</si>
  <si>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r>
      <rPr>
        <b/>
        <sz val="11"/>
        <rFont val="Times New Roman"/>
        <family val="1"/>
      </rPr>
      <t>Численность граждан, получившие социального</t>
    </r>
    <r>
      <rPr>
        <sz val="11"/>
        <rFont val="Times New Roman"/>
        <family val="1"/>
      </rPr>
      <t xml:space="preserve"> обслуживания в полустационарной форме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</si>
  <si>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 xml:space="preserve">Численность семей, получивших социальное сопровождение </t>
    </r>
    <r>
      <rPr>
        <sz val="11"/>
        <rFont val="Times New Roman"/>
        <family val="1"/>
      </rPr>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r>
  </si>
  <si>
    <r>
      <t>(6 месяцев, 9 месяцев,</t>
    </r>
    <r>
      <rPr>
        <u val="single"/>
        <sz val="12"/>
        <rFont val="Times New Roman"/>
        <family val="1"/>
      </rPr>
      <t xml:space="preserve"> год</t>
    </r>
    <r>
      <rPr>
        <sz val="11"/>
        <rFont val="Times New Roman"/>
        <family val="1"/>
      </rPr>
      <t>)</t>
    </r>
  </si>
  <si>
    <r>
      <rPr>
        <sz val="11"/>
        <rFont val="Times New Roman"/>
        <family val="1"/>
      </rPr>
      <t>за отчетный период</t>
    </r>
    <r>
      <rPr>
        <b/>
        <sz val="11"/>
        <rFont val="Times New Roman"/>
        <family val="1"/>
      </rPr>
      <t xml:space="preserve"> </t>
    </r>
    <r>
      <rPr>
        <sz val="11"/>
        <rFont val="Times New Roman"/>
        <family val="1"/>
      </rPr>
      <t>с</t>
    </r>
    <r>
      <rPr>
        <b/>
        <sz val="11"/>
        <rFont val="Times New Roman"/>
        <family val="1"/>
      </rPr>
      <t xml:space="preserve"> </t>
    </r>
    <r>
      <rPr>
        <b/>
        <u val="single"/>
        <sz val="16"/>
        <rFont val="Times New Roman"/>
        <family val="1"/>
      </rPr>
      <t>01.01.2023</t>
    </r>
    <r>
      <rPr>
        <b/>
        <sz val="16"/>
        <rFont val="Times New Roman"/>
        <family val="1"/>
      </rPr>
      <t xml:space="preserve"> </t>
    </r>
    <r>
      <rPr>
        <sz val="11"/>
        <rFont val="Times New Roman"/>
        <family val="1"/>
      </rPr>
      <t>по</t>
    </r>
    <r>
      <rPr>
        <b/>
        <sz val="11"/>
        <rFont val="Times New Roman"/>
        <family val="1"/>
      </rPr>
      <t xml:space="preserve"> </t>
    </r>
    <r>
      <rPr>
        <b/>
        <sz val="16"/>
        <rFont val="Times New Roman"/>
        <family val="1"/>
      </rPr>
      <t>31</t>
    </r>
    <r>
      <rPr>
        <b/>
        <u val="single"/>
        <sz val="16"/>
        <rFont val="Times New Roman"/>
        <family val="1"/>
      </rPr>
      <t>.12.2023</t>
    </r>
  </si>
  <si>
    <t xml:space="preserve"> Министр семейной и демографической политики            Тверской области                                                                                                        _______________ А.Н.Буданцева
" __ "_____________ 2024 г.</t>
  </si>
  <si>
    <t xml:space="preserve">____________ Шуралева В.В. "___" _________ 2024г.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</si>
</sst>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57">
    <font>
      <sz val="11"/>
      <color theme="1"/>
      <name val="Calibri"/>
      <family val="2"/>
    </font>
    <font>
      <sz val="11"/>
      <color indexed="8"/>
      <name val="Calibri"/>
      <family val="2"/>
    </font>
    <font>
      <sz val="11"/>
      <name val="Times New Roman"/>
      <family val="1"/>
    </font>
    <font>
      <b/>
      <sz val="14"/>
      <name val="Times New Roman"/>
      <family val="1"/>
    </font>
    <font>
      <b/>
      <sz val="11"/>
      <name val="Times New Roman"/>
      <family val="1"/>
    </font>
    <font>
      <sz val="10"/>
      <name val="Times New Roman"/>
      <family val="1"/>
    </font>
    <font>
      <b/>
      <sz val="12"/>
      <name val="Times New Roman"/>
      <family val="1"/>
    </font>
    <font>
      <b/>
      <u val="single"/>
      <sz val="16"/>
      <name val="Times New Roman"/>
      <family val="1"/>
    </font>
    <font>
      <b/>
      <sz val="16"/>
      <name val="Times New Roman"/>
      <family val="1"/>
    </font>
    <font>
      <sz val="12"/>
      <name val="Times New Roman"/>
      <family val="1"/>
    </font>
    <font>
      <b/>
      <sz val="10"/>
      <name val="Arial"/>
      <family val="2"/>
    </font>
    <font>
      <sz val="14"/>
      <name val="Times New Roman"/>
      <family val="1"/>
    </font>
    <font>
      <u val="single"/>
      <sz val="11"/>
      <name val="Times New Roman"/>
      <family val="1"/>
    </font>
    <font>
      <u val="single"/>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b/>
      <sz val="14"/>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style="thin"/>
      <bottom style="thin"/>
    </border>
    <border>
      <left>
        <color indexed="63"/>
      </left>
      <right style="medium"/>
      <top>
        <color indexed="63"/>
      </top>
      <bottom>
        <color indexed="63"/>
      </bottom>
    </border>
    <border>
      <left style="medium"/>
      <right style="thin">
        <color rgb="FF000000"/>
      </right>
      <top style="medium"/>
      <bottom style="thin">
        <color rgb="FF000000"/>
      </bottom>
    </border>
    <border>
      <left style="thin"/>
      <right>
        <color indexed="63"/>
      </right>
      <top style="medium"/>
      <bottom style="thin"/>
    </border>
    <border>
      <left style="medium"/>
      <right style="thin">
        <color rgb="FF000000"/>
      </right>
      <top style="thin">
        <color rgb="FF000000"/>
      </top>
      <bottom style="thin">
        <color rgb="FF000000"/>
      </bottom>
    </border>
    <border>
      <left style="thin"/>
      <right>
        <color indexed="63"/>
      </right>
      <top style="thin"/>
      <bottom>
        <color indexed="63"/>
      </bottom>
    </border>
    <border>
      <left style="medium"/>
      <right style="thin">
        <color rgb="FF000000"/>
      </right>
      <top style="thin">
        <color rgb="FF000000"/>
      </top>
      <bottom>
        <color indexed="63"/>
      </bottom>
    </border>
    <border>
      <left style="thin"/>
      <right>
        <color indexed="63"/>
      </right>
      <top style="medium"/>
      <bottom>
        <color indexed="63"/>
      </bottom>
    </border>
    <border>
      <left>
        <color indexed="63"/>
      </left>
      <right style="thin">
        <color rgb="FF000000"/>
      </right>
      <top style="thin">
        <color rgb="FF000000"/>
      </top>
      <bottom>
        <color indexed="63"/>
      </bottom>
    </border>
    <border>
      <left>
        <color indexed="63"/>
      </left>
      <right style="thin">
        <color indexed="8"/>
      </right>
      <top style="medium">
        <color indexed="8"/>
      </top>
      <bottom style="medium">
        <color indexed="8"/>
      </bottom>
    </border>
    <border>
      <left style="thin"/>
      <right style="thin"/>
      <top style="thin">
        <color rgb="FF000000"/>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right style="medium"/>
      <top style="medium"/>
      <bottom style="mediu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4" fontId="38" fillId="20" borderId="2">
      <alignment horizontal="right" vertical="top" shrinkToFit="1"/>
      <protection/>
    </xf>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9" fillId="27" borderId="3" applyNumberFormat="0" applyAlignment="0" applyProtection="0"/>
    <xf numFmtId="0" fontId="40" fillId="28" borderId="4" applyNumberFormat="0" applyAlignment="0" applyProtection="0"/>
    <xf numFmtId="0" fontId="41" fillId="28" borderId="3" applyNumberFormat="0" applyAlignment="0" applyProtection="0"/>
    <xf numFmtId="0" fontId="4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172" fontId="50" fillId="0" borderId="0">
      <alignment vertical="top" wrapText="1"/>
      <protection/>
    </xf>
    <xf numFmtId="0" fontId="0" fillId="0" borderId="0">
      <alignment/>
      <protection/>
    </xf>
    <xf numFmtId="0" fontId="51" fillId="0" borderId="0" applyNumberForma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2" borderId="0" applyNumberFormat="0" applyBorder="0" applyAlignment="0" applyProtection="0"/>
  </cellStyleXfs>
  <cellXfs count="111">
    <xf numFmtId="0" fontId="0" fillId="0" borderId="0" xfId="0" applyFont="1" applyAlignment="1">
      <alignment/>
    </xf>
    <xf numFmtId="0" fontId="2" fillId="0" borderId="12" xfId="0" applyFont="1" applyFill="1" applyBorder="1" applyAlignment="1">
      <alignment horizontal="center" vertical="center" wrapText="1"/>
    </xf>
    <xf numFmtId="49" fontId="4" fillId="0" borderId="0" xfId="0" applyNumberFormat="1" applyFont="1" applyFill="1" applyBorder="1" applyAlignment="1">
      <alignment horizontal="center" vertical="top" wrapText="1"/>
    </xf>
    <xf numFmtId="2" fontId="3" fillId="0" borderId="0" xfId="0" applyNumberFormat="1" applyFont="1" applyFill="1" applyBorder="1" applyAlignment="1">
      <alignment vertical="center" wrapText="1"/>
    </xf>
    <xf numFmtId="0" fontId="2" fillId="0" borderId="13" xfId="0" applyFont="1" applyFill="1" applyBorder="1" applyAlignment="1">
      <alignment vertical="top" wrapText="1"/>
    </xf>
    <xf numFmtId="0" fontId="2" fillId="0" borderId="1" xfId="0" applyNumberFormat="1" applyFont="1" applyFill="1" applyBorder="1" applyAlignment="1">
      <alignment vertical="top" wrapText="1"/>
    </xf>
    <xf numFmtId="0" fontId="2" fillId="0" borderId="12" xfId="0" applyFont="1" applyFill="1" applyBorder="1" applyAlignment="1">
      <alignment vertical="top" wrapText="1"/>
    </xf>
    <xf numFmtId="0" fontId="2" fillId="0" borderId="14" xfId="0" applyFont="1" applyFill="1" applyBorder="1" applyAlignment="1">
      <alignment vertical="top" wrapText="1"/>
    </xf>
    <xf numFmtId="0" fontId="5" fillId="0" borderId="1" xfId="0" applyNumberFormat="1" applyFont="1" applyFill="1" applyBorder="1" applyAlignment="1">
      <alignment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2" xfId="0" applyFont="1" applyFill="1" applyBorder="1" applyAlignment="1">
      <alignment vertical="center" wrapText="1"/>
    </xf>
    <xf numFmtId="0" fontId="34" fillId="0" borderId="0" xfId="0" applyFont="1" applyFill="1" applyAlignment="1">
      <alignment/>
    </xf>
    <xf numFmtId="0" fontId="34" fillId="0" borderId="0" xfId="0" applyFont="1" applyFill="1" applyAlignment="1">
      <alignment horizontal="center" vertical="center"/>
    </xf>
    <xf numFmtId="0" fontId="2" fillId="0" borderId="19"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49" fontId="34" fillId="0" borderId="0" xfId="0" applyNumberFormat="1" applyFont="1" applyFill="1" applyAlignment="1">
      <alignment/>
    </xf>
    <xf numFmtId="0" fontId="35" fillId="0" borderId="0" xfId="0" applyFont="1" applyFill="1" applyAlignment="1">
      <alignment wrapText="1"/>
    </xf>
    <xf numFmtId="0" fontId="35" fillId="0" borderId="0" xfId="0" applyFont="1" applyFill="1" applyAlignment="1">
      <alignment/>
    </xf>
    <xf numFmtId="0" fontId="35" fillId="0" borderId="0" xfId="0" applyFont="1" applyFill="1" applyAlignment="1">
      <alignment horizontal="center" vertical="center"/>
    </xf>
    <xf numFmtId="0" fontId="35" fillId="0" borderId="0" xfId="0" applyFont="1" applyFill="1" applyAlignment="1">
      <alignment horizontal="left" wrapText="1"/>
    </xf>
    <xf numFmtId="9" fontId="35" fillId="0" borderId="0" xfId="62" applyFont="1" applyFill="1" applyAlignment="1">
      <alignment/>
    </xf>
    <xf numFmtId="0" fontId="35" fillId="0" borderId="0" xfId="0" applyFont="1" applyFill="1" applyBorder="1" applyAlignment="1">
      <alignment/>
    </xf>
    <xf numFmtId="4" fontId="10" fillId="0" borderId="0" xfId="33" applyFont="1" applyFill="1" applyBorder="1" applyProtection="1">
      <alignment horizontal="right" vertical="top" shrinkToFit="1"/>
      <protection/>
    </xf>
    <xf numFmtId="4" fontId="10" fillId="0" borderId="0" xfId="34" applyFont="1" applyFill="1" applyBorder="1" applyProtection="1">
      <alignment horizontal="right" vertical="top" shrinkToFit="1"/>
      <protection/>
    </xf>
    <xf numFmtId="4" fontId="35"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36" fillId="0" borderId="0" xfId="0" applyFont="1" applyFill="1" applyBorder="1" applyAlignment="1">
      <alignment/>
    </xf>
    <xf numFmtId="0" fontId="35" fillId="0" borderId="0" xfId="0" applyFont="1" applyFill="1" applyBorder="1" applyAlignment="1">
      <alignment horizontal="center" vertical="center"/>
    </xf>
    <xf numFmtId="4" fontId="35" fillId="0" borderId="0" xfId="0" applyNumberFormat="1" applyFont="1" applyFill="1" applyAlignment="1">
      <alignment horizontal="center" vertical="center"/>
    </xf>
    <xf numFmtId="0" fontId="9" fillId="0" borderId="22" xfId="0" applyFont="1" applyBorder="1" applyAlignment="1">
      <alignment horizontal="center" vertical="center" wrapText="1"/>
    </xf>
    <xf numFmtId="49" fontId="2" fillId="0" borderId="22"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4" fillId="0" borderId="23" xfId="0" applyNumberFormat="1" applyFont="1" applyBorder="1" applyAlignment="1">
      <alignment vertical="center" wrapText="1"/>
    </xf>
    <xf numFmtId="49" fontId="2" fillId="0" borderId="22"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2" fillId="0" borderId="12" xfId="35" applyFont="1" applyFill="1" applyBorder="1" applyAlignment="1" applyProtection="1">
      <alignment horizontal="center" vertical="center" shrinkToFit="1"/>
      <protection/>
    </xf>
    <xf numFmtId="4" fontId="2" fillId="0" borderId="12" xfId="33" applyFont="1" applyFill="1" applyBorder="1" applyAlignment="1" applyProtection="1">
      <alignment horizontal="center" vertical="center" shrinkToFit="1"/>
      <protection/>
    </xf>
    <xf numFmtId="49" fontId="2" fillId="0" borderId="24" xfId="0" applyNumberFormat="1" applyFont="1" applyFill="1" applyBorder="1" applyAlignment="1">
      <alignment vertical="top" wrapText="1"/>
    </xf>
    <xf numFmtId="0" fontId="2" fillId="0" borderId="22"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49" fontId="2" fillId="0" borderId="26" xfId="0" applyNumberFormat="1" applyFont="1" applyFill="1" applyBorder="1" applyAlignment="1">
      <alignment vertical="top" wrapText="1"/>
    </xf>
    <xf numFmtId="0" fontId="2" fillId="0" borderId="27" xfId="0" applyFont="1" applyBorder="1" applyAlignment="1">
      <alignment horizontal="center" vertical="center" wrapText="1"/>
    </xf>
    <xf numFmtId="49" fontId="2" fillId="0" borderId="28" xfId="0" applyNumberFormat="1" applyFont="1" applyFill="1" applyBorder="1" applyAlignment="1">
      <alignment vertical="top" wrapText="1"/>
    </xf>
    <xf numFmtId="0" fontId="2" fillId="0" borderId="29"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30" xfId="0" applyNumberFormat="1" applyFont="1" applyFill="1" applyBorder="1" applyAlignment="1">
      <alignment vertical="top" wrapText="1"/>
    </xf>
    <xf numFmtId="0" fontId="4" fillId="0" borderId="31" xfId="0" applyNumberFormat="1" applyFont="1" applyFill="1" applyBorder="1" applyAlignment="1">
      <alignment horizontal="center" vertical="top" wrapText="1"/>
    </xf>
    <xf numFmtId="49" fontId="2" fillId="0" borderId="32" xfId="0" applyNumberFormat="1" applyFont="1" applyFill="1" applyBorder="1" applyAlignment="1">
      <alignment vertical="top" wrapText="1"/>
    </xf>
    <xf numFmtId="0" fontId="4" fillId="0" borderId="33" xfId="0" applyNumberFormat="1" applyFont="1" applyFill="1" applyBorder="1" applyAlignment="1">
      <alignment horizontal="center" vertical="top" wrapText="1"/>
    </xf>
    <xf numFmtId="0" fontId="4" fillId="0" borderId="34" xfId="0" applyNumberFormat="1" applyFont="1" applyFill="1" applyBorder="1" applyAlignment="1">
      <alignment horizontal="center" vertical="top" wrapText="1"/>
    </xf>
    <xf numFmtId="4" fontId="2" fillId="0" borderId="19"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4" fontId="4" fillId="0" borderId="35"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4" fontId="3" fillId="0" borderId="35" xfId="0" applyNumberFormat="1" applyFont="1" applyFill="1" applyBorder="1" applyAlignment="1">
      <alignment horizontal="center" vertical="center" wrapText="1"/>
    </xf>
    <xf numFmtId="2" fontId="3" fillId="0" borderId="35" xfId="0" applyNumberFormat="1" applyFont="1" applyFill="1" applyBorder="1" applyAlignment="1">
      <alignment vertical="center" wrapText="1"/>
    </xf>
    <xf numFmtId="0" fontId="35" fillId="0" borderId="35" xfId="0" applyFont="1" applyFill="1" applyBorder="1" applyAlignment="1">
      <alignment/>
    </xf>
    <xf numFmtId="2" fontId="11" fillId="0" borderId="12"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49" fontId="2" fillId="0" borderId="37" xfId="0" applyNumberFormat="1" applyFont="1" applyFill="1" applyBorder="1" applyAlignment="1">
      <alignment vertical="top" wrapText="1"/>
    </xf>
    <xf numFmtId="0" fontId="34" fillId="0" borderId="12" xfId="0" applyFont="1" applyFill="1" applyBorder="1" applyAlignment="1">
      <alignment/>
    </xf>
    <xf numFmtId="49" fontId="2" fillId="0" borderId="38" xfId="0" applyNumberFormat="1" applyFont="1" applyFill="1" applyBorder="1" applyAlignment="1">
      <alignment vertical="top" wrapText="1"/>
    </xf>
    <xf numFmtId="0" fontId="2"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xf>
    <xf numFmtId="49" fontId="2" fillId="0" borderId="39" xfId="0" applyNumberFormat="1" applyFont="1" applyFill="1" applyBorder="1" applyAlignment="1">
      <alignment vertical="top" wrapText="1"/>
    </xf>
    <xf numFmtId="1" fontId="2" fillId="0" borderId="12" xfId="0" applyNumberFormat="1" applyFont="1" applyFill="1" applyBorder="1" applyAlignment="1">
      <alignment horizontal="center" vertical="center" wrapText="1"/>
    </xf>
    <xf numFmtId="49" fontId="2" fillId="0" borderId="40" xfId="0" applyNumberFormat="1" applyFont="1" applyFill="1" applyBorder="1" applyAlignment="1">
      <alignment vertical="top" wrapText="1"/>
    </xf>
    <xf numFmtId="0" fontId="2" fillId="0" borderId="41"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34" fillId="0" borderId="19" xfId="0" applyFont="1" applyFill="1" applyBorder="1" applyAlignment="1">
      <alignment horizontal="center" vertical="center"/>
    </xf>
    <xf numFmtId="0" fontId="34" fillId="0" borderId="19" xfId="0" applyFont="1" applyFill="1" applyBorder="1" applyAlignment="1">
      <alignment/>
    </xf>
    <xf numFmtId="49" fontId="2" fillId="0" borderId="40" xfId="0" applyNumberFormat="1" applyFont="1" applyFill="1" applyBorder="1" applyAlignment="1" quotePrefix="1">
      <alignment vertical="top" wrapText="1"/>
    </xf>
    <xf numFmtId="49" fontId="2" fillId="0" borderId="12" xfId="0" applyNumberFormat="1" applyFont="1" applyFill="1" applyBorder="1" applyAlignment="1" quotePrefix="1">
      <alignment vertical="top" wrapText="1"/>
    </xf>
    <xf numFmtId="189" fontId="2" fillId="0" borderId="12" xfId="0" applyNumberFormat="1" applyFont="1" applyFill="1" applyBorder="1" applyAlignment="1">
      <alignment horizontal="center" vertical="center" wrapText="1"/>
    </xf>
    <xf numFmtId="1" fontId="34" fillId="0" borderId="19" xfId="0" applyNumberFormat="1" applyFont="1" applyFill="1" applyBorder="1" applyAlignment="1">
      <alignment horizontal="center" vertical="center"/>
    </xf>
    <xf numFmtId="0" fontId="11" fillId="0" borderId="0" xfId="0" applyFont="1" applyFill="1" applyAlignment="1">
      <alignment horizontal="right" wrapText="1"/>
    </xf>
    <xf numFmtId="0" fontId="3" fillId="0" borderId="0" xfId="0" applyFont="1" applyFill="1" applyAlignment="1">
      <alignment horizontal="center" wrapText="1"/>
    </xf>
    <xf numFmtId="0" fontId="11" fillId="0" borderId="0" xfId="0" applyFont="1" applyFill="1" applyAlignment="1">
      <alignment horizontal="center" vertical="top" wrapText="1"/>
    </xf>
    <xf numFmtId="0" fontId="3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0" borderId="0" xfId="0" applyFont="1" applyFill="1" applyAlignment="1">
      <alignment horizontal="center" vertical="center"/>
    </xf>
    <xf numFmtId="0" fontId="12" fillId="0" borderId="0" xfId="0" applyFont="1" applyFill="1" applyAlignment="1">
      <alignment horizontal="center" vertical="center"/>
    </xf>
    <xf numFmtId="2" fontId="11" fillId="0" borderId="19" xfId="0" applyNumberFormat="1" applyFont="1" applyFill="1" applyBorder="1" applyAlignment="1">
      <alignment horizontal="center" vertical="center" wrapText="1"/>
    </xf>
    <xf numFmtId="2" fontId="11" fillId="0" borderId="42" xfId="0" applyNumberFormat="1" applyFont="1" applyFill="1" applyBorder="1" applyAlignment="1">
      <alignment horizontal="center" vertical="center" wrapText="1"/>
    </xf>
    <xf numFmtId="0" fontId="3" fillId="0" borderId="0" xfId="0" applyFont="1" applyFill="1" applyAlignment="1">
      <alignment horizontal="center" wrapText="1"/>
    </xf>
    <xf numFmtId="0" fontId="11" fillId="0" borderId="0" xfId="0" applyFont="1" applyFill="1" applyAlignment="1">
      <alignment horizontal="right" vertical="top" wrapText="1"/>
    </xf>
    <xf numFmtId="0" fontId="6" fillId="0" borderId="0" xfId="0" applyFont="1" applyFill="1" applyAlignment="1">
      <alignment horizontal="center" vertical="center"/>
    </xf>
    <xf numFmtId="0" fontId="2" fillId="0" borderId="0" xfId="0" applyFont="1" applyFill="1" applyBorder="1" applyAlignment="1">
      <alignment horizontal="center" vertical="center"/>
    </xf>
    <xf numFmtId="49" fontId="4" fillId="0" borderId="43"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wrapText="1"/>
    </xf>
    <xf numFmtId="0" fontId="12" fillId="0" borderId="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8707100" y="104203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8669000" y="103917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354925" y="11325225"/>
          <a:ext cx="1733550" cy="0"/>
        </a:xfrm>
        <a:prstGeom prst="rect">
          <a:avLst/>
        </a:prstGeom>
        <a:solidFill>
          <a:srgbClr val="F2DCDB"/>
        </a:solidFill>
        <a:ln w="9525" cmpd="sng">
          <a:noFill/>
        </a:ln>
      </xdr:spPr>
    </xdr:pic>
    <xdr:clientData/>
  </xdr:twoCellAnchor>
  <xdr:twoCellAnchor>
    <xdr:from>
      <xdr:col>3</xdr:col>
      <xdr:colOff>390525</xdr:colOff>
      <xdr:row>41</xdr:row>
      <xdr:rowOff>0</xdr:rowOff>
    </xdr:from>
    <xdr:to>
      <xdr:col>3</xdr:col>
      <xdr:colOff>2105025</xdr:colOff>
      <xdr:row>41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058025" y="29803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4"/>
  <sheetViews>
    <sheetView tabSelected="1" zoomScale="80" zoomScaleNormal="80" zoomScaleSheetLayoutView="80" workbookViewId="0" topLeftCell="A1">
      <selection activeCell="A9" sqref="A9:G9"/>
    </sheetView>
  </sheetViews>
  <sheetFormatPr defaultColWidth="9.140625" defaultRowHeight="15"/>
  <cols>
    <col min="1" max="1" width="7.8515625" style="14" customWidth="1"/>
    <col min="2" max="2" width="39.421875" style="14" customWidth="1"/>
    <col min="3" max="3" width="52.7109375" style="14" customWidth="1"/>
    <col min="4" max="4" width="49.28125" style="14" customWidth="1"/>
    <col min="5" max="5" width="19.57421875" style="14" customWidth="1"/>
    <col min="6" max="6" width="20.140625" style="14" customWidth="1"/>
    <col min="7" max="7" width="39.00390625" style="14" customWidth="1"/>
    <col min="8" max="8" width="24.140625" style="14" customWidth="1"/>
    <col min="9" max="9" width="24.8515625" style="15" customWidth="1"/>
    <col min="10" max="10" width="27.00390625" style="14" customWidth="1"/>
    <col min="11" max="11" width="27.28125" style="14" customWidth="1"/>
    <col min="12" max="12" width="26.28125" style="14" customWidth="1"/>
    <col min="13" max="16384" width="9.140625" style="14" customWidth="1"/>
  </cols>
  <sheetData>
    <row r="1" spans="1:9" s="23" customFormat="1" ht="27.75" customHeight="1">
      <c r="A1" s="101" t="s">
        <v>25</v>
      </c>
      <c r="B1" s="101"/>
      <c r="C1" s="22"/>
      <c r="G1" s="90" t="s">
        <v>24</v>
      </c>
      <c r="I1" s="24"/>
    </row>
    <row r="2" spans="1:9" s="23" customFormat="1" ht="15">
      <c r="A2" s="91" t="s">
        <v>134</v>
      </c>
      <c r="B2" s="91"/>
      <c r="C2" s="25"/>
      <c r="G2" s="102" t="s">
        <v>109</v>
      </c>
      <c r="I2" s="24"/>
    </row>
    <row r="3" spans="1:9" s="23" customFormat="1" ht="84" customHeight="1">
      <c r="A3" s="91"/>
      <c r="B3" s="91"/>
      <c r="C3" s="25"/>
      <c r="G3" s="102"/>
      <c r="I3" s="24"/>
    </row>
    <row r="4" spans="1:9" s="23" customFormat="1" ht="39" customHeight="1">
      <c r="A4" s="91"/>
      <c r="B4" s="91"/>
      <c r="C4" s="25"/>
      <c r="G4" s="89" t="s">
        <v>135</v>
      </c>
      <c r="I4" s="24"/>
    </row>
    <row r="5" spans="1:9" s="23" customFormat="1" ht="15.75">
      <c r="A5" s="103" t="s">
        <v>6</v>
      </c>
      <c r="B5" s="103"/>
      <c r="C5" s="103"/>
      <c r="D5" s="103"/>
      <c r="E5" s="103"/>
      <c r="F5" s="103"/>
      <c r="G5" s="103"/>
      <c r="I5" s="24"/>
    </row>
    <row r="6" spans="1:9" s="23" customFormat="1" ht="15">
      <c r="A6" s="104" t="s">
        <v>26</v>
      </c>
      <c r="B6" s="104"/>
      <c r="C6" s="104"/>
      <c r="D6" s="104"/>
      <c r="E6" s="104"/>
      <c r="F6" s="104"/>
      <c r="G6" s="104"/>
      <c r="I6" s="24"/>
    </row>
    <row r="7" spans="1:9" s="23" customFormat="1" ht="15">
      <c r="A7" s="108" t="s">
        <v>95</v>
      </c>
      <c r="B7" s="108"/>
      <c r="C7" s="108"/>
      <c r="D7" s="108"/>
      <c r="E7" s="108"/>
      <c r="F7" s="108"/>
      <c r="G7" s="108"/>
      <c r="I7" s="24"/>
    </row>
    <row r="8" spans="1:9" s="23" customFormat="1" ht="15">
      <c r="A8" s="94" t="s">
        <v>4</v>
      </c>
      <c r="B8" s="94"/>
      <c r="C8" s="94"/>
      <c r="D8" s="94"/>
      <c r="E8" s="94"/>
      <c r="F8" s="94"/>
      <c r="G8" s="94"/>
      <c r="I8" s="24"/>
    </row>
    <row r="9" spans="1:9" s="23" customFormat="1" ht="15">
      <c r="A9" s="97"/>
      <c r="B9" s="97"/>
      <c r="C9" s="97"/>
      <c r="D9" s="97"/>
      <c r="E9" s="97"/>
      <c r="F9" s="97"/>
      <c r="G9" s="97"/>
      <c r="I9" s="24"/>
    </row>
    <row r="10" spans="1:9" s="23" customFormat="1" ht="20.25">
      <c r="A10" s="97" t="s">
        <v>133</v>
      </c>
      <c r="B10" s="97"/>
      <c r="C10" s="97"/>
      <c r="D10" s="97"/>
      <c r="E10" s="97"/>
      <c r="F10" s="97"/>
      <c r="G10" s="97"/>
      <c r="I10" s="24"/>
    </row>
    <row r="11" spans="1:9" s="23" customFormat="1" ht="15.75">
      <c r="A11" s="94" t="s">
        <v>132</v>
      </c>
      <c r="B11" s="98"/>
      <c r="C11" s="98"/>
      <c r="D11" s="98"/>
      <c r="E11" s="98"/>
      <c r="F11" s="98"/>
      <c r="G11" s="98"/>
      <c r="I11" s="24"/>
    </row>
    <row r="12" spans="1:9" s="23" customFormat="1" ht="11.25" customHeight="1">
      <c r="A12" s="97"/>
      <c r="B12" s="97"/>
      <c r="C12" s="97"/>
      <c r="D12" s="97"/>
      <c r="E12" s="97"/>
      <c r="F12" s="97"/>
      <c r="G12" s="97"/>
      <c r="I12" s="24"/>
    </row>
    <row r="13" spans="1:9" s="23" customFormat="1" ht="15">
      <c r="A13" s="94" t="s">
        <v>7</v>
      </c>
      <c r="B13" s="94"/>
      <c r="C13" s="94"/>
      <c r="D13" s="94"/>
      <c r="E13" s="94"/>
      <c r="F13" s="94"/>
      <c r="G13" s="94"/>
      <c r="I13" s="24"/>
    </row>
    <row r="14" spans="1:9" s="23" customFormat="1" ht="15">
      <c r="A14" s="94" t="s">
        <v>3</v>
      </c>
      <c r="B14" s="94"/>
      <c r="C14" s="94"/>
      <c r="D14" s="94"/>
      <c r="E14" s="94"/>
      <c r="F14" s="94"/>
      <c r="G14" s="94"/>
      <c r="I14" s="24"/>
    </row>
    <row r="15" s="23" customFormat="1" ht="18.75" customHeight="1">
      <c r="I15" s="24"/>
    </row>
    <row r="16" spans="1:9" s="23" customFormat="1" ht="210" customHeight="1">
      <c r="A16" s="1" t="s">
        <v>0</v>
      </c>
      <c r="B16" s="1" t="s">
        <v>20</v>
      </c>
      <c r="C16" s="1" t="s">
        <v>101</v>
      </c>
      <c r="D16" s="1" t="s">
        <v>21</v>
      </c>
      <c r="E16" s="1" t="s">
        <v>22</v>
      </c>
      <c r="F16" s="1" t="s">
        <v>17</v>
      </c>
      <c r="G16" s="16" t="s">
        <v>5</v>
      </c>
      <c r="I16" s="24"/>
    </row>
    <row r="17" spans="1:9" s="23" customFormat="1" ht="30">
      <c r="A17" s="1">
        <v>1</v>
      </c>
      <c r="B17" s="1">
        <v>2</v>
      </c>
      <c r="C17" s="1">
        <v>3</v>
      </c>
      <c r="D17" s="1">
        <v>4</v>
      </c>
      <c r="E17" s="1">
        <v>5</v>
      </c>
      <c r="F17" s="1" t="s">
        <v>19</v>
      </c>
      <c r="G17" s="1">
        <v>7</v>
      </c>
      <c r="I17" s="24"/>
    </row>
    <row r="18" spans="1:9" s="23" customFormat="1" ht="59.25" customHeight="1">
      <c r="A18" s="43">
        <v>1</v>
      </c>
      <c r="B18" s="46">
        <v>14109490.25</v>
      </c>
      <c r="C18" s="47">
        <v>0</v>
      </c>
      <c r="D18" s="47">
        <v>181388.87</v>
      </c>
      <c r="E18" s="46">
        <f>13866006.95+170848.07</f>
        <v>14036855.02</v>
      </c>
      <c r="F18" s="44">
        <f>E18/(B18+C18+D18)</f>
        <v>0.9822247394392627</v>
      </c>
      <c r="G18" s="45"/>
      <c r="H18" s="26"/>
      <c r="I18" s="24"/>
    </row>
    <row r="19" spans="1:9" s="23" customFormat="1" ht="29.25" customHeight="1">
      <c r="A19" s="27"/>
      <c r="B19" s="28"/>
      <c r="C19" s="27"/>
      <c r="D19" s="28"/>
      <c r="E19" s="29"/>
      <c r="F19" s="27"/>
      <c r="G19" s="27"/>
      <c r="I19" s="24"/>
    </row>
    <row r="20" spans="1:9" s="23" customFormat="1" ht="15">
      <c r="A20" s="94" t="s">
        <v>8</v>
      </c>
      <c r="B20" s="94"/>
      <c r="C20" s="94"/>
      <c r="D20" s="94"/>
      <c r="E20" s="94"/>
      <c r="F20" s="94"/>
      <c r="G20" s="94"/>
      <c r="I20" s="24"/>
    </row>
    <row r="21" spans="1:9" s="23" customFormat="1" ht="15">
      <c r="A21" s="94" t="s">
        <v>9</v>
      </c>
      <c r="B21" s="94"/>
      <c r="C21" s="94"/>
      <c r="D21" s="94"/>
      <c r="E21" s="94"/>
      <c r="F21" s="94"/>
      <c r="G21" s="94"/>
      <c r="I21" s="24"/>
    </row>
    <row r="22" s="23" customFormat="1" ht="15" customHeight="1">
      <c r="I22" s="30"/>
    </row>
    <row r="23" spans="1:12" s="23" customFormat="1" ht="114.75" customHeight="1">
      <c r="A23" s="93" t="s">
        <v>0</v>
      </c>
      <c r="B23" s="93" t="s">
        <v>1</v>
      </c>
      <c r="C23" s="93" t="s">
        <v>62</v>
      </c>
      <c r="D23" s="93" t="s">
        <v>63</v>
      </c>
      <c r="E23" s="93" t="s">
        <v>64</v>
      </c>
      <c r="F23" s="93" t="s">
        <v>96</v>
      </c>
      <c r="G23" s="93" t="s">
        <v>97</v>
      </c>
      <c r="H23" s="109" t="s">
        <v>65</v>
      </c>
      <c r="I23" s="93" t="s">
        <v>98</v>
      </c>
      <c r="J23" s="93" t="s">
        <v>27</v>
      </c>
      <c r="K23" s="93" t="s">
        <v>18</v>
      </c>
      <c r="L23" s="93" t="s">
        <v>66</v>
      </c>
    </row>
    <row r="24" spans="1:12" s="23" customFormat="1" ht="50.25" customHeight="1">
      <c r="A24" s="93"/>
      <c r="B24" s="93"/>
      <c r="C24" s="93"/>
      <c r="D24" s="93"/>
      <c r="E24" s="93"/>
      <c r="F24" s="93"/>
      <c r="G24" s="93"/>
      <c r="H24" s="110"/>
      <c r="I24" s="93"/>
      <c r="J24" s="93"/>
      <c r="K24" s="93"/>
      <c r="L24" s="93"/>
    </row>
    <row r="25" spans="1:12" s="23" customFormat="1" ht="15.75" thickBot="1">
      <c r="A25" s="1">
        <v>1</v>
      </c>
      <c r="B25" s="16">
        <v>2</v>
      </c>
      <c r="C25" s="16">
        <v>3</v>
      </c>
      <c r="D25" s="16">
        <v>4</v>
      </c>
      <c r="E25" s="16">
        <v>5</v>
      </c>
      <c r="F25" s="16">
        <v>6</v>
      </c>
      <c r="G25" s="16">
        <v>7</v>
      </c>
      <c r="H25" s="16">
        <v>8</v>
      </c>
      <c r="I25" s="16">
        <v>9</v>
      </c>
      <c r="J25" s="16">
        <v>10</v>
      </c>
      <c r="K25" s="16">
        <v>11</v>
      </c>
      <c r="L25" s="16">
        <v>12</v>
      </c>
    </row>
    <row r="26" spans="1:12" s="23" customFormat="1" ht="167.25" customHeight="1" thickBot="1">
      <c r="A26" s="49">
        <v>1</v>
      </c>
      <c r="B26" s="48" t="s">
        <v>110</v>
      </c>
      <c r="C26" s="51" t="s">
        <v>117</v>
      </c>
      <c r="D26" s="1" t="s">
        <v>119</v>
      </c>
      <c r="E26" s="44" t="s">
        <v>28</v>
      </c>
      <c r="F26" s="43">
        <v>10</v>
      </c>
      <c r="G26" s="1">
        <v>9</v>
      </c>
      <c r="H26" s="52">
        <f>G26/F26</f>
        <v>0.9</v>
      </c>
      <c r="I26" s="44">
        <v>2427878.6</v>
      </c>
      <c r="J26" s="44">
        <f>I26/SUM($I$26:$I$33)</f>
        <v>0.19345457369563157</v>
      </c>
      <c r="K26" s="99">
        <f>(H26*J26+H27*J27+H28*J28+H29*J29+H30*J30+H31*J31+H32*J32+H33*J33)</f>
        <v>0.9066177036067833</v>
      </c>
      <c r="L26" s="1"/>
    </row>
    <row r="27" spans="1:12" s="23" customFormat="1" ht="150" customHeight="1" thickBot="1">
      <c r="A27" s="49">
        <v>2</v>
      </c>
      <c r="B27" s="53" t="s">
        <v>111</v>
      </c>
      <c r="C27" s="51" t="s">
        <v>118</v>
      </c>
      <c r="D27" s="1" t="s">
        <v>120</v>
      </c>
      <c r="E27" s="44" t="s">
        <v>28</v>
      </c>
      <c r="F27" s="43">
        <v>10</v>
      </c>
      <c r="G27" s="1">
        <v>10</v>
      </c>
      <c r="H27" s="52">
        <f aca="true" t="shared" si="0" ref="H27:H33">G27/F27</f>
        <v>1</v>
      </c>
      <c r="I27" s="44">
        <v>2427878.6</v>
      </c>
      <c r="J27" s="44">
        <f aca="true" t="shared" si="1" ref="J27:J33">I27/SUM($I$26:$I$33)</f>
        <v>0.19345457369563157</v>
      </c>
      <c r="K27" s="100"/>
      <c r="L27" s="1"/>
    </row>
    <row r="28" spans="1:12" s="23" customFormat="1" ht="150.75" thickBot="1">
      <c r="A28" s="49">
        <v>3</v>
      </c>
      <c r="B28" s="53" t="s">
        <v>112</v>
      </c>
      <c r="C28" s="51" t="s">
        <v>121</v>
      </c>
      <c r="D28" s="1" t="s">
        <v>122</v>
      </c>
      <c r="E28" s="44" t="s">
        <v>28</v>
      </c>
      <c r="F28" s="43">
        <v>6</v>
      </c>
      <c r="G28" s="1">
        <v>6</v>
      </c>
      <c r="H28" s="52">
        <f t="shared" si="0"/>
        <v>1</v>
      </c>
      <c r="I28" s="44">
        <v>1456727.16</v>
      </c>
      <c r="J28" s="44">
        <f t="shared" si="1"/>
        <v>0.11607274421737894</v>
      </c>
      <c r="K28" s="100"/>
      <c r="L28" s="1"/>
    </row>
    <row r="29" spans="1:12" s="23" customFormat="1" ht="150.75" thickBot="1">
      <c r="A29" s="49">
        <v>4</v>
      </c>
      <c r="B29" s="53" t="s">
        <v>113</v>
      </c>
      <c r="C29" s="51" t="s">
        <v>123</v>
      </c>
      <c r="D29" s="1" t="s">
        <v>124</v>
      </c>
      <c r="E29" s="44" t="s">
        <v>28</v>
      </c>
      <c r="F29" s="43">
        <v>10</v>
      </c>
      <c r="G29" s="1">
        <v>6</v>
      </c>
      <c r="H29" s="52">
        <f t="shared" si="0"/>
        <v>0.6</v>
      </c>
      <c r="I29" s="44">
        <v>2427878.6</v>
      </c>
      <c r="J29" s="44">
        <f t="shared" si="1"/>
        <v>0.19345457369563157</v>
      </c>
      <c r="K29" s="100"/>
      <c r="L29" s="1"/>
    </row>
    <row r="30" spans="1:12" s="23" customFormat="1" ht="150.75" thickBot="1">
      <c r="A30" s="54">
        <v>5</v>
      </c>
      <c r="B30" s="55" t="s">
        <v>114</v>
      </c>
      <c r="C30" s="56" t="s">
        <v>125</v>
      </c>
      <c r="D30" s="1" t="s">
        <v>126</v>
      </c>
      <c r="E30" s="44" t="s">
        <v>28</v>
      </c>
      <c r="F30" s="43">
        <v>12</v>
      </c>
      <c r="G30" s="1">
        <v>12</v>
      </c>
      <c r="H30" s="52">
        <f>G30/F30</f>
        <v>1</v>
      </c>
      <c r="I30" s="44">
        <v>2913454.32</v>
      </c>
      <c r="J30" s="44">
        <f t="shared" si="1"/>
        <v>0.23214548843475788</v>
      </c>
      <c r="K30" s="100"/>
      <c r="L30" s="1"/>
    </row>
    <row r="31" spans="1:12" s="23" customFormat="1" ht="123.75" customHeight="1" thickBot="1">
      <c r="A31" s="57" t="s">
        <v>102</v>
      </c>
      <c r="B31" s="58" t="s">
        <v>115</v>
      </c>
      <c r="C31" s="59" t="s">
        <v>127</v>
      </c>
      <c r="D31" s="1" t="s">
        <v>130</v>
      </c>
      <c r="E31" s="44" t="s">
        <v>28</v>
      </c>
      <c r="F31" s="43">
        <v>267</v>
      </c>
      <c r="G31" s="1">
        <v>323</v>
      </c>
      <c r="H31" s="52">
        <f t="shared" si="0"/>
        <v>1.2097378277153559</v>
      </c>
      <c r="I31" s="44">
        <v>130333.38</v>
      </c>
      <c r="J31" s="44">
        <f t="shared" si="1"/>
        <v>0.010385028504395053</v>
      </c>
      <c r="K31" s="100"/>
      <c r="L31" s="1"/>
    </row>
    <row r="32" spans="1:12" s="23" customFormat="1" ht="84" customHeight="1" thickBot="1">
      <c r="A32" s="57" t="s">
        <v>86</v>
      </c>
      <c r="B32" s="58" t="s">
        <v>116</v>
      </c>
      <c r="C32" s="59" t="s">
        <v>128</v>
      </c>
      <c r="D32" s="1" t="s">
        <v>119</v>
      </c>
      <c r="E32" s="44" t="s">
        <v>28</v>
      </c>
      <c r="F32" s="43">
        <v>924</v>
      </c>
      <c r="G32" s="1">
        <v>954</v>
      </c>
      <c r="H32" s="52">
        <f t="shared" si="0"/>
        <v>1.0324675324675325</v>
      </c>
      <c r="I32" s="44">
        <v>451041.36</v>
      </c>
      <c r="J32" s="44">
        <f t="shared" si="1"/>
        <v>0.035939199768018834</v>
      </c>
      <c r="K32" s="100"/>
      <c r="L32" s="1"/>
    </row>
    <row r="33" spans="1:12" s="23" customFormat="1" ht="285" thickBot="1">
      <c r="A33" s="57" t="s">
        <v>91</v>
      </c>
      <c r="B33" s="60" t="s">
        <v>74</v>
      </c>
      <c r="C33" s="61" t="s">
        <v>129</v>
      </c>
      <c r="D33" s="62" t="s">
        <v>131</v>
      </c>
      <c r="E33" s="63" t="s">
        <v>28</v>
      </c>
      <c r="F33" s="64">
        <v>21</v>
      </c>
      <c r="G33" s="16">
        <v>21</v>
      </c>
      <c r="H33" s="65">
        <f t="shared" si="0"/>
        <v>1</v>
      </c>
      <c r="I33" s="63">
        <v>314930.49</v>
      </c>
      <c r="J33" s="63">
        <f t="shared" si="1"/>
        <v>0.025093817988554437</v>
      </c>
      <c r="K33" s="100"/>
      <c r="L33" s="16"/>
    </row>
    <row r="34" spans="1:12" s="23" customFormat="1" ht="27" customHeight="1" thickBot="1">
      <c r="A34" s="41"/>
      <c r="B34" s="105" t="s">
        <v>70</v>
      </c>
      <c r="C34" s="106"/>
      <c r="D34" s="107"/>
      <c r="E34" s="66"/>
      <c r="F34" s="67">
        <f>SUM(F26:F33)</f>
        <v>1260</v>
      </c>
      <c r="G34" s="67">
        <f>SUM(G26:G33)</f>
        <v>1341</v>
      </c>
      <c r="H34" s="68"/>
      <c r="I34" s="68">
        <f>SUM(I26:I33)</f>
        <v>12550122.510000002</v>
      </c>
      <c r="J34" s="68">
        <f>SUM(J26:J33)</f>
        <v>0.9999999999999999</v>
      </c>
      <c r="K34" s="69"/>
      <c r="L34" s="70"/>
    </row>
    <row r="35" spans="2:12" s="23" customFormat="1" ht="27" customHeight="1">
      <c r="B35" s="2"/>
      <c r="C35" s="2"/>
      <c r="D35" s="2"/>
      <c r="E35" s="31"/>
      <c r="F35" s="32"/>
      <c r="G35" s="32"/>
      <c r="H35" s="33"/>
      <c r="I35" s="34"/>
      <c r="J35" s="31"/>
      <c r="K35" s="3"/>
      <c r="L35" s="27"/>
    </row>
    <row r="36" spans="2:12" s="23" customFormat="1" ht="27" customHeight="1">
      <c r="B36" s="2"/>
      <c r="C36" s="2"/>
      <c r="D36" s="2"/>
      <c r="E36" s="31"/>
      <c r="F36" s="32"/>
      <c r="G36" s="35"/>
      <c r="H36" s="33"/>
      <c r="I36" s="36"/>
      <c r="J36" s="27"/>
      <c r="K36" s="27"/>
      <c r="L36" s="27"/>
    </row>
    <row r="37" spans="1:9" s="23" customFormat="1" ht="15" customHeight="1">
      <c r="A37" s="94" t="s">
        <v>10</v>
      </c>
      <c r="B37" s="94"/>
      <c r="C37" s="94"/>
      <c r="D37" s="94"/>
      <c r="E37" s="94"/>
      <c r="F37" s="94"/>
      <c r="G37" s="94"/>
      <c r="I37" s="37"/>
    </row>
    <row r="38" spans="1:9" s="23" customFormat="1" ht="14.25" customHeight="1">
      <c r="A38" s="94" t="s">
        <v>11</v>
      </c>
      <c r="B38" s="94"/>
      <c r="C38" s="94"/>
      <c r="D38" s="94"/>
      <c r="E38" s="94"/>
      <c r="F38" s="94"/>
      <c r="G38" s="94"/>
      <c r="I38" s="24"/>
    </row>
    <row r="39" spans="1:9" s="23" customFormat="1" ht="8.25" customHeight="1">
      <c r="A39" s="14"/>
      <c r="B39" s="14"/>
      <c r="C39" s="14"/>
      <c r="D39" s="14"/>
      <c r="E39" s="14"/>
      <c r="F39" s="14"/>
      <c r="G39" s="14"/>
      <c r="I39" s="24"/>
    </row>
    <row r="40" spans="1:9" s="23" customFormat="1" ht="60">
      <c r="A40" s="14"/>
      <c r="B40" s="1" t="s">
        <v>67</v>
      </c>
      <c r="C40" s="1" t="s">
        <v>12</v>
      </c>
      <c r="D40" s="1" t="s">
        <v>23</v>
      </c>
      <c r="E40" s="14"/>
      <c r="F40" s="14"/>
      <c r="G40" s="14"/>
      <c r="I40" s="24"/>
    </row>
    <row r="41" spans="1:9" s="23" customFormat="1" ht="14.25" customHeight="1">
      <c r="A41" s="14"/>
      <c r="B41" s="1">
        <v>1</v>
      </c>
      <c r="C41" s="1">
        <v>2</v>
      </c>
      <c r="D41" s="1">
        <v>3</v>
      </c>
      <c r="E41" s="14"/>
      <c r="F41" s="14"/>
      <c r="G41" s="14"/>
      <c r="I41" s="24"/>
    </row>
    <row r="42" spans="1:9" s="23" customFormat="1" ht="18.75">
      <c r="A42" s="14"/>
      <c r="B42" s="71">
        <f>K26</f>
        <v>0.9066177036067833</v>
      </c>
      <c r="C42" s="71">
        <f>F18</f>
        <v>0.9822247394392627</v>
      </c>
      <c r="D42" s="71">
        <f>B42/C42</f>
        <v>0.923024708300829</v>
      </c>
      <c r="E42" s="14"/>
      <c r="F42" s="14"/>
      <c r="G42" s="14"/>
      <c r="I42" s="24"/>
    </row>
    <row r="43" spans="1:9" s="23" customFormat="1" ht="15">
      <c r="A43" s="14"/>
      <c r="B43" s="14"/>
      <c r="C43" s="14"/>
      <c r="D43" s="14"/>
      <c r="E43" s="14"/>
      <c r="F43" s="14"/>
      <c r="G43" s="14"/>
      <c r="I43" s="24"/>
    </row>
    <row r="44" spans="1:9" s="23" customFormat="1" ht="25.5" customHeight="1">
      <c r="A44" s="94" t="s">
        <v>13</v>
      </c>
      <c r="B44" s="94"/>
      <c r="C44" s="94"/>
      <c r="D44" s="94"/>
      <c r="E44" s="94"/>
      <c r="F44" s="94"/>
      <c r="G44" s="94"/>
      <c r="I44" s="24"/>
    </row>
    <row r="45" spans="1:9" s="23" customFormat="1" ht="14.25" customHeight="1">
      <c r="A45" s="94" t="s">
        <v>14</v>
      </c>
      <c r="B45" s="94"/>
      <c r="C45" s="94"/>
      <c r="D45" s="94"/>
      <c r="E45" s="94"/>
      <c r="F45" s="94"/>
      <c r="G45" s="94"/>
      <c r="I45" s="24"/>
    </row>
    <row r="46" s="23" customFormat="1" ht="15">
      <c r="I46" s="24"/>
    </row>
    <row r="47" spans="1:10" s="23" customFormat="1" ht="100.5" customHeight="1">
      <c r="A47" s="93" t="s">
        <v>0</v>
      </c>
      <c r="B47" s="93" t="s">
        <v>1</v>
      </c>
      <c r="C47" s="93" t="s">
        <v>2</v>
      </c>
      <c r="D47" s="95" t="s">
        <v>29</v>
      </c>
      <c r="E47" s="96"/>
      <c r="F47" s="93" t="s">
        <v>99</v>
      </c>
      <c r="G47" s="93" t="s">
        <v>100</v>
      </c>
      <c r="H47" s="109" t="s">
        <v>15</v>
      </c>
      <c r="I47" s="16" t="s">
        <v>16</v>
      </c>
      <c r="J47" s="92" t="s">
        <v>68</v>
      </c>
    </row>
    <row r="48" spans="1:10" s="23" customFormat="1" ht="39.75" customHeight="1">
      <c r="A48" s="93"/>
      <c r="B48" s="93"/>
      <c r="C48" s="93"/>
      <c r="D48" s="50" t="s">
        <v>30</v>
      </c>
      <c r="E48" s="50" t="s">
        <v>31</v>
      </c>
      <c r="F48" s="93"/>
      <c r="G48" s="93"/>
      <c r="H48" s="110"/>
      <c r="I48" s="50" t="s">
        <v>34</v>
      </c>
      <c r="J48" s="92"/>
    </row>
    <row r="49" spans="1:10" ht="15" customHeight="1" thickBot="1">
      <c r="A49" s="1">
        <v>1</v>
      </c>
      <c r="B49" s="16">
        <v>2</v>
      </c>
      <c r="C49" s="16">
        <v>3</v>
      </c>
      <c r="D49" s="16">
        <v>4</v>
      </c>
      <c r="E49" s="1">
        <v>5</v>
      </c>
      <c r="F49" s="1">
        <v>6</v>
      </c>
      <c r="G49" s="1">
        <v>7</v>
      </c>
      <c r="H49" s="1">
        <v>8</v>
      </c>
      <c r="I49" s="1">
        <v>9</v>
      </c>
      <c r="J49" s="1">
        <v>10</v>
      </c>
    </row>
    <row r="50" spans="1:10" ht="122.25" customHeight="1">
      <c r="A50" s="38">
        <v>1</v>
      </c>
      <c r="B50" s="73" t="s">
        <v>110</v>
      </c>
      <c r="C50" s="4" t="s">
        <v>71</v>
      </c>
      <c r="D50" s="5" t="s">
        <v>32</v>
      </c>
      <c r="E50" s="72" t="s">
        <v>33</v>
      </c>
      <c r="F50" s="52">
        <v>20.83</v>
      </c>
      <c r="G50" s="52">
        <v>20.93</v>
      </c>
      <c r="H50" s="1">
        <v>5</v>
      </c>
      <c r="I50" s="87">
        <f>G50/F50</f>
        <v>1.0048007681228996</v>
      </c>
      <c r="J50" s="74"/>
    </row>
    <row r="51" spans="1:10" ht="144" customHeight="1">
      <c r="A51" s="39" t="s">
        <v>39</v>
      </c>
      <c r="B51" s="75" t="s">
        <v>110</v>
      </c>
      <c r="C51" s="6" t="s">
        <v>71</v>
      </c>
      <c r="D51" s="5" t="s">
        <v>36</v>
      </c>
      <c r="E51" s="72" t="s">
        <v>72</v>
      </c>
      <c r="F51" s="76">
        <v>0</v>
      </c>
      <c r="G51" s="79">
        <v>0</v>
      </c>
      <c r="H51" s="1">
        <v>5</v>
      </c>
      <c r="I51" s="87">
        <v>1</v>
      </c>
      <c r="J51" s="74"/>
    </row>
    <row r="52" spans="1:10" ht="149.25" customHeight="1">
      <c r="A52" s="39" t="s">
        <v>40</v>
      </c>
      <c r="B52" s="75" t="s">
        <v>110</v>
      </c>
      <c r="C52" s="6" t="s">
        <v>71</v>
      </c>
      <c r="D52" s="5" t="s">
        <v>69</v>
      </c>
      <c r="E52" s="72" t="s">
        <v>33</v>
      </c>
      <c r="F52" s="76">
        <v>100</v>
      </c>
      <c r="G52" s="77">
        <v>100</v>
      </c>
      <c r="H52" s="1">
        <v>5</v>
      </c>
      <c r="I52" s="87">
        <f aca="true" t="shared" si="2" ref="I52:I93">G52/F52</f>
        <v>1</v>
      </c>
      <c r="J52" s="74"/>
    </row>
    <row r="53" spans="1:10" ht="147.75" customHeight="1">
      <c r="A53" s="39" t="s">
        <v>41</v>
      </c>
      <c r="B53" s="75" t="s">
        <v>110</v>
      </c>
      <c r="C53" s="6" t="s">
        <v>71</v>
      </c>
      <c r="D53" s="5" t="s">
        <v>38</v>
      </c>
      <c r="E53" s="72" t="s">
        <v>33</v>
      </c>
      <c r="F53" s="76">
        <v>100</v>
      </c>
      <c r="G53" s="77">
        <v>93</v>
      </c>
      <c r="H53" s="1">
        <v>5</v>
      </c>
      <c r="I53" s="87">
        <f t="shared" si="2"/>
        <v>0.93</v>
      </c>
      <c r="J53" s="74"/>
    </row>
    <row r="54" spans="1:10" ht="138" customHeight="1">
      <c r="A54" s="39" t="s">
        <v>42</v>
      </c>
      <c r="B54" s="75" t="s">
        <v>110</v>
      </c>
      <c r="C54" s="6" t="s">
        <v>71</v>
      </c>
      <c r="D54" s="5" t="s">
        <v>37</v>
      </c>
      <c r="E54" s="72" t="s">
        <v>33</v>
      </c>
      <c r="F54" s="76">
        <v>100</v>
      </c>
      <c r="G54" s="77">
        <v>100</v>
      </c>
      <c r="H54" s="1">
        <v>5</v>
      </c>
      <c r="I54" s="87">
        <f t="shared" si="2"/>
        <v>1</v>
      </c>
      <c r="J54" s="74"/>
    </row>
    <row r="55" spans="1:10" ht="255" customHeight="1" thickBot="1">
      <c r="A55" s="39" t="s">
        <v>43</v>
      </c>
      <c r="B55" s="78" t="s">
        <v>110</v>
      </c>
      <c r="C55" s="7" t="s">
        <v>71</v>
      </c>
      <c r="D55" s="8" t="s">
        <v>35</v>
      </c>
      <c r="E55" s="72" t="s">
        <v>33</v>
      </c>
      <c r="F55" s="76">
        <v>100</v>
      </c>
      <c r="G55" s="77">
        <v>100</v>
      </c>
      <c r="H55" s="1">
        <v>5</v>
      </c>
      <c r="I55" s="87">
        <f t="shared" si="2"/>
        <v>1</v>
      </c>
      <c r="J55" s="74"/>
    </row>
    <row r="56" spans="1:10" ht="145.5" customHeight="1">
      <c r="A56" s="40" t="s">
        <v>44</v>
      </c>
      <c r="B56" s="73" t="s">
        <v>111</v>
      </c>
      <c r="C56" s="4" t="s">
        <v>71</v>
      </c>
      <c r="D56" s="5" t="s">
        <v>32</v>
      </c>
      <c r="E56" s="72" t="s">
        <v>33</v>
      </c>
      <c r="F56" s="52">
        <v>20.83</v>
      </c>
      <c r="G56" s="1">
        <v>23.26</v>
      </c>
      <c r="H56" s="1">
        <v>5</v>
      </c>
      <c r="I56" s="87">
        <f t="shared" si="2"/>
        <v>1.116658665386462</v>
      </c>
      <c r="J56" s="74"/>
    </row>
    <row r="57" spans="1:10" ht="137.25" customHeight="1">
      <c r="A57" s="39" t="s">
        <v>48</v>
      </c>
      <c r="B57" s="75" t="s">
        <v>111</v>
      </c>
      <c r="C57" s="6" t="s">
        <v>71</v>
      </c>
      <c r="D57" s="5" t="s">
        <v>36</v>
      </c>
      <c r="E57" s="72" t="s">
        <v>72</v>
      </c>
      <c r="F57" s="76">
        <v>0</v>
      </c>
      <c r="G57" s="77">
        <v>0</v>
      </c>
      <c r="H57" s="1">
        <v>5</v>
      </c>
      <c r="I57" s="87">
        <v>1</v>
      </c>
      <c r="J57" s="74"/>
    </row>
    <row r="58" spans="1:10" ht="138" customHeight="1">
      <c r="A58" s="39" t="s">
        <v>49</v>
      </c>
      <c r="B58" s="75" t="s">
        <v>111</v>
      </c>
      <c r="C58" s="6" t="s">
        <v>71</v>
      </c>
      <c r="D58" s="5" t="s">
        <v>69</v>
      </c>
      <c r="E58" s="72" t="s">
        <v>33</v>
      </c>
      <c r="F58" s="76">
        <v>100</v>
      </c>
      <c r="G58" s="77">
        <v>100</v>
      </c>
      <c r="H58" s="1">
        <v>5</v>
      </c>
      <c r="I58" s="87">
        <f t="shared" si="2"/>
        <v>1</v>
      </c>
      <c r="J58" s="74"/>
    </row>
    <row r="59" spans="1:10" ht="137.25" customHeight="1">
      <c r="A59" s="39" t="s">
        <v>50</v>
      </c>
      <c r="B59" s="75" t="s">
        <v>111</v>
      </c>
      <c r="C59" s="6" t="s">
        <v>71</v>
      </c>
      <c r="D59" s="5" t="s">
        <v>38</v>
      </c>
      <c r="E59" s="72" t="s">
        <v>33</v>
      </c>
      <c r="F59" s="76">
        <v>100</v>
      </c>
      <c r="G59" s="77">
        <v>100</v>
      </c>
      <c r="H59" s="1">
        <v>5</v>
      </c>
      <c r="I59" s="87">
        <f t="shared" si="2"/>
        <v>1</v>
      </c>
      <c r="J59" s="74"/>
    </row>
    <row r="60" spans="1:10" ht="138" customHeight="1">
      <c r="A60" s="39" t="s">
        <v>51</v>
      </c>
      <c r="B60" s="75" t="s">
        <v>111</v>
      </c>
      <c r="C60" s="6" t="s">
        <v>71</v>
      </c>
      <c r="D60" s="5" t="s">
        <v>37</v>
      </c>
      <c r="E60" s="72" t="s">
        <v>33</v>
      </c>
      <c r="F60" s="76">
        <v>100</v>
      </c>
      <c r="G60" s="77">
        <v>100</v>
      </c>
      <c r="H60" s="1">
        <v>5</v>
      </c>
      <c r="I60" s="87">
        <f t="shared" si="2"/>
        <v>1</v>
      </c>
      <c r="J60" s="74"/>
    </row>
    <row r="61" spans="1:10" ht="344.25" customHeight="1" thickBot="1">
      <c r="A61" s="39" t="s">
        <v>52</v>
      </c>
      <c r="B61" s="78" t="s">
        <v>111</v>
      </c>
      <c r="C61" s="7" t="s">
        <v>71</v>
      </c>
      <c r="D61" s="8" t="s">
        <v>35</v>
      </c>
      <c r="E61" s="72" t="s">
        <v>33</v>
      </c>
      <c r="F61" s="76">
        <v>100</v>
      </c>
      <c r="G61" s="77">
        <v>100</v>
      </c>
      <c r="H61" s="1">
        <v>5</v>
      </c>
      <c r="I61" s="87">
        <f t="shared" si="2"/>
        <v>1</v>
      </c>
      <c r="J61" s="74"/>
    </row>
    <row r="62" spans="1:10" ht="132.75" customHeight="1">
      <c r="A62" s="40" t="s">
        <v>45</v>
      </c>
      <c r="B62" s="73" t="s">
        <v>112</v>
      </c>
      <c r="C62" s="4" t="s">
        <v>71</v>
      </c>
      <c r="D62" s="5" t="s">
        <v>32</v>
      </c>
      <c r="E62" s="72" t="s">
        <v>33</v>
      </c>
      <c r="F62" s="52">
        <v>12.5</v>
      </c>
      <c r="G62" s="52">
        <v>13.95</v>
      </c>
      <c r="H62" s="1">
        <v>5</v>
      </c>
      <c r="I62" s="87">
        <f t="shared" si="2"/>
        <v>1.1159999999999999</v>
      </c>
      <c r="J62" s="74"/>
    </row>
    <row r="63" spans="1:10" ht="135.75" customHeight="1">
      <c r="A63" s="39" t="s">
        <v>53</v>
      </c>
      <c r="B63" s="75" t="s">
        <v>112</v>
      </c>
      <c r="C63" s="6" t="s">
        <v>71</v>
      </c>
      <c r="D63" s="5" t="s">
        <v>36</v>
      </c>
      <c r="E63" s="72" t="s">
        <v>72</v>
      </c>
      <c r="F63" s="76">
        <v>0</v>
      </c>
      <c r="G63" s="77">
        <v>0</v>
      </c>
      <c r="H63" s="1">
        <v>5</v>
      </c>
      <c r="I63" s="87">
        <v>1</v>
      </c>
      <c r="J63" s="74"/>
    </row>
    <row r="64" spans="1:10" ht="126.75" customHeight="1">
      <c r="A64" s="39" t="s">
        <v>54</v>
      </c>
      <c r="B64" s="75" t="s">
        <v>112</v>
      </c>
      <c r="C64" s="6" t="s">
        <v>71</v>
      </c>
      <c r="D64" s="5" t="s">
        <v>69</v>
      </c>
      <c r="E64" s="72" t="s">
        <v>33</v>
      </c>
      <c r="F64" s="76">
        <v>100</v>
      </c>
      <c r="G64" s="77">
        <v>100</v>
      </c>
      <c r="H64" s="1">
        <v>5</v>
      </c>
      <c r="I64" s="87">
        <f t="shared" si="2"/>
        <v>1</v>
      </c>
      <c r="J64" s="74"/>
    </row>
    <row r="65" spans="1:10" ht="134.25" customHeight="1">
      <c r="A65" s="39" t="s">
        <v>55</v>
      </c>
      <c r="B65" s="75" t="s">
        <v>112</v>
      </c>
      <c r="C65" s="6" t="s">
        <v>71</v>
      </c>
      <c r="D65" s="5" t="s">
        <v>38</v>
      </c>
      <c r="E65" s="72" t="s">
        <v>33</v>
      </c>
      <c r="F65" s="76">
        <v>100</v>
      </c>
      <c r="G65" s="77">
        <v>93</v>
      </c>
      <c r="H65" s="1">
        <v>5</v>
      </c>
      <c r="I65" s="87">
        <f t="shared" si="2"/>
        <v>0.93</v>
      </c>
      <c r="J65" s="74"/>
    </row>
    <row r="66" spans="1:10" ht="134.25" customHeight="1">
      <c r="A66" s="39" t="s">
        <v>56</v>
      </c>
      <c r="B66" s="75" t="s">
        <v>112</v>
      </c>
      <c r="C66" s="6" t="s">
        <v>71</v>
      </c>
      <c r="D66" s="5" t="s">
        <v>37</v>
      </c>
      <c r="E66" s="72" t="s">
        <v>33</v>
      </c>
      <c r="F66" s="76">
        <v>100</v>
      </c>
      <c r="G66" s="77">
        <v>100</v>
      </c>
      <c r="H66" s="1">
        <v>5</v>
      </c>
      <c r="I66" s="87">
        <f t="shared" si="2"/>
        <v>1</v>
      </c>
      <c r="J66" s="74"/>
    </row>
    <row r="67" spans="1:10" ht="281.25" thickBot="1">
      <c r="A67" s="39" t="s">
        <v>46</v>
      </c>
      <c r="B67" s="78" t="s">
        <v>112</v>
      </c>
      <c r="C67" s="7" t="s">
        <v>71</v>
      </c>
      <c r="D67" s="8" t="s">
        <v>35</v>
      </c>
      <c r="E67" s="72" t="s">
        <v>33</v>
      </c>
      <c r="F67" s="76">
        <v>100</v>
      </c>
      <c r="G67" s="77">
        <v>100</v>
      </c>
      <c r="H67" s="1">
        <v>5</v>
      </c>
      <c r="I67" s="87">
        <f t="shared" si="2"/>
        <v>1</v>
      </c>
      <c r="J67" s="74"/>
    </row>
    <row r="68" spans="1:10" ht="131.25" customHeight="1">
      <c r="A68" s="40" t="s">
        <v>47</v>
      </c>
      <c r="B68" s="73" t="s">
        <v>113</v>
      </c>
      <c r="C68" s="17" t="s">
        <v>71</v>
      </c>
      <c r="D68" s="9" t="s">
        <v>32</v>
      </c>
      <c r="E68" s="72" t="s">
        <v>33</v>
      </c>
      <c r="F68" s="52">
        <v>20.83</v>
      </c>
      <c r="G68" s="52">
        <v>13.95</v>
      </c>
      <c r="H68" s="1">
        <v>5</v>
      </c>
      <c r="I68" s="87">
        <f t="shared" si="2"/>
        <v>0.6697071531445031</v>
      </c>
      <c r="J68" s="74"/>
    </row>
    <row r="69" spans="1:10" ht="142.5" customHeight="1">
      <c r="A69" s="39" t="s">
        <v>57</v>
      </c>
      <c r="B69" s="75" t="s">
        <v>113</v>
      </c>
      <c r="C69" s="18" t="s">
        <v>71</v>
      </c>
      <c r="D69" s="10" t="s">
        <v>36</v>
      </c>
      <c r="E69" s="72" t="s">
        <v>33</v>
      </c>
      <c r="F69" s="76">
        <v>0</v>
      </c>
      <c r="G69" s="77">
        <v>0</v>
      </c>
      <c r="H69" s="1">
        <v>5</v>
      </c>
      <c r="I69" s="87">
        <v>1</v>
      </c>
      <c r="J69" s="74"/>
    </row>
    <row r="70" spans="1:10" ht="141" customHeight="1">
      <c r="A70" s="39" t="s">
        <v>58</v>
      </c>
      <c r="B70" s="75" t="s">
        <v>113</v>
      </c>
      <c r="C70" s="18" t="s">
        <v>71</v>
      </c>
      <c r="D70" s="10" t="s">
        <v>69</v>
      </c>
      <c r="E70" s="72" t="s">
        <v>33</v>
      </c>
      <c r="F70" s="76">
        <v>100</v>
      </c>
      <c r="G70" s="77">
        <v>100</v>
      </c>
      <c r="H70" s="1">
        <v>5</v>
      </c>
      <c r="I70" s="87">
        <f t="shared" si="2"/>
        <v>1</v>
      </c>
      <c r="J70" s="74"/>
    </row>
    <row r="71" spans="1:10" ht="134.25" customHeight="1">
      <c r="A71" s="39" t="s">
        <v>59</v>
      </c>
      <c r="B71" s="75" t="s">
        <v>113</v>
      </c>
      <c r="C71" s="18" t="s">
        <v>71</v>
      </c>
      <c r="D71" s="10" t="s">
        <v>38</v>
      </c>
      <c r="E71" s="72" t="s">
        <v>33</v>
      </c>
      <c r="F71" s="76">
        <v>100</v>
      </c>
      <c r="G71" s="77">
        <v>93</v>
      </c>
      <c r="H71" s="1">
        <v>5</v>
      </c>
      <c r="I71" s="87">
        <f t="shared" si="2"/>
        <v>0.93</v>
      </c>
      <c r="J71" s="74"/>
    </row>
    <row r="72" spans="1:10" ht="143.25" customHeight="1">
      <c r="A72" s="39" t="s">
        <v>60</v>
      </c>
      <c r="B72" s="75" t="s">
        <v>113</v>
      </c>
      <c r="C72" s="18" t="s">
        <v>71</v>
      </c>
      <c r="D72" s="10" t="s">
        <v>37</v>
      </c>
      <c r="E72" s="72" t="s">
        <v>33</v>
      </c>
      <c r="F72" s="76">
        <v>100</v>
      </c>
      <c r="G72" s="77">
        <v>100</v>
      </c>
      <c r="H72" s="1">
        <v>5</v>
      </c>
      <c r="I72" s="87">
        <f t="shared" si="2"/>
        <v>1</v>
      </c>
      <c r="J72" s="74"/>
    </row>
    <row r="73" spans="1:10" ht="333" customHeight="1" thickBot="1">
      <c r="A73" s="39" t="s">
        <v>61</v>
      </c>
      <c r="B73" s="78" t="s">
        <v>113</v>
      </c>
      <c r="C73" s="19" t="s">
        <v>71</v>
      </c>
      <c r="D73" s="11" t="s">
        <v>35</v>
      </c>
      <c r="E73" s="72" t="s">
        <v>33</v>
      </c>
      <c r="F73" s="76">
        <v>100</v>
      </c>
      <c r="G73" s="77">
        <v>100</v>
      </c>
      <c r="H73" s="1">
        <v>5</v>
      </c>
      <c r="I73" s="87">
        <f t="shared" si="2"/>
        <v>1</v>
      </c>
      <c r="J73" s="74"/>
    </row>
    <row r="74" spans="1:10" ht="123" customHeight="1">
      <c r="A74" s="40" t="s">
        <v>102</v>
      </c>
      <c r="B74" s="73" t="s">
        <v>114</v>
      </c>
      <c r="C74" s="17" t="s">
        <v>71</v>
      </c>
      <c r="D74" s="9" t="s">
        <v>32</v>
      </c>
      <c r="E74" s="72" t="s">
        <v>33</v>
      </c>
      <c r="F74" s="79">
        <v>25</v>
      </c>
      <c r="G74" s="52">
        <v>27.91</v>
      </c>
      <c r="H74" s="1">
        <v>5</v>
      </c>
      <c r="I74" s="87">
        <f t="shared" si="2"/>
        <v>1.1164</v>
      </c>
      <c r="J74" s="74"/>
    </row>
    <row r="75" spans="1:10" ht="135">
      <c r="A75" s="39" t="s">
        <v>82</v>
      </c>
      <c r="B75" s="75" t="s">
        <v>114</v>
      </c>
      <c r="C75" s="13" t="s">
        <v>71</v>
      </c>
      <c r="D75" s="10" t="s">
        <v>36</v>
      </c>
      <c r="E75" s="72" t="s">
        <v>33</v>
      </c>
      <c r="F75" s="76">
        <v>0</v>
      </c>
      <c r="G75" s="77">
        <v>0</v>
      </c>
      <c r="H75" s="1">
        <v>5</v>
      </c>
      <c r="I75" s="87">
        <v>1</v>
      </c>
      <c r="J75" s="74"/>
    </row>
    <row r="76" spans="1:10" ht="135">
      <c r="A76" s="39" t="s">
        <v>83</v>
      </c>
      <c r="B76" s="75" t="s">
        <v>114</v>
      </c>
      <c r="C76" s="13" t="s">
        <v>71</v>
      </c>
      <c r="D76" s="10" t="s">
        <v>69</v>
      </c>
      <c r="E76" s="72" t="s">
        <v>33</v>
      </c>
      <c r="F76" s="76">
        <v>100</v>
      </c>
      <c r="G76" s="77">
        <v>100</v>
      </c>
      <c r="H76" s="1">
        <v>5</v>
      </c>
      <c r="I76" s="87">
        <f t="shared" si="2"/>
        <v>1</v>
      </c>
      <c r="J76" s="74"/>
    </row>
    <row r="77" spans="1:10" ht="135">
      <c r="A77" s="39" t="s">
        <v>84</v>
      </c>
      <c r="B77" s="75" t="s">
        <v>114</v>
      </c>
      <c r="C77" s="13" t="s">
        <v>71</v>
      </c>
      <c r="D77" s="10" t="s">
        <v>38</v>
      </c>
      <c r="E77" s="72" t="s">
        <v>33</v>
      </c>
      <c r="F77" s="76">
        <v>100</v>
      </c>
      <c r="G77" s="77">
        <v>93</v>
      </c>
      <c r="H77" s="1">
        <v>5</v>
      </c>
      <c r="I77" s="87">
        <f t="shared" si="2"/>
        <v>0.93</v>
      </c>
      <c r="J77" s="74"/>
    </row>
    <row r="78" spans="1:10" ht="131.25" customHeight="1">
      <c r="A78" s="39" t="s">
        <v>85</v>
      </c>
      <c r="B78" s="75" t="s">
        <v>114</v>
      </c>
      <c r="C78" s="13" t="s">
        <v>71</v>
      </c>
      <c r="D78" s="10" t="s">
        <v>37</v>
      </c>
      <c r="E78" s="72" t="s">
        <v>33</v>
      </c>
      <c r="F78" s="76">
        <v>100</v>
      </c>
      <c r="G78" s="77">
        <v>100</v>
      </c>
      <c r="H78" s="1">
        <v>5</v>
      </c>
      <c r="I78" s="87">
        <f t="shared" si="2"/>
        <v>1</v>
      </c>
      <c r="J78" s="74"/>
    </row>
    <row r="79" spans="1:10" ht="331.5" customHeight="1">
      <c r="A79" s="39" t="s">
        <v>103</v>
      </c>
      <c r="B79" s="80" t="s">
        <v>114</v>
      </c>
      <c r="C79" s="20" t="s">
        <v>71</v>
      </c>
      <c r="D79" s="12" t="s">
        <v>35</v>
      </c>
      <c r="E79" s="81" t="s">
        <v>33</v>
      </c>
      <c r="F79" s="82">
        <v>100</v>
      </c>
      <c r="G79" s="83">
        <v>100</v>
      </c>
      <c r="H79" s="16">
        <v>5</v>
      </c>
      <c r="I79" s="87">
        <f t="shared" si="2"/>
        <v>1</v>
      </c>
      <c r="J79" s="84"/>
    </row>
    <row r="80" spans="1:10" ht="60">
      <c r="A80" s="39">
        <v>7</v>
      </c>
      <c r="B80" s="80" t="s">
        <v>116</v>
      </c>
      <c r="C80" s="20" t="s">
        <v>73</v>
      </c>
      <c r="D80" s="12" t="s">
        <v>32</v>
      </c>
      <c r="E80" s="81" t="s">
        <v>76</v>
      </c>
      <c r="F80" s="82">
        <v>100</v>
      </c>
      <c r="G80" s="83">
        <v>103</v>
      </c>
      <c r="H80" s="16">
        <v>5</v>
      </c>
      <c r="I80" s="87">
        <f t="shared" si="2"/>
        <v>1.03</v>
      </c>
      <c r="J80" s="74"/>
    </row>
    <row r="81" spans="1:10" ht="360">
      <c r="A81" s="39" t="s">
        <v>87</v>
      </c>
      <c r="B81" s="80" t="s">
        <v>116</v>
      </c>
      <c r="C81" s="20" t="s">
        <v>73</v>
      </c>
      <c r="D81" s="12" t="s">
        <v>35</v>
      </c>
      <c r="E81" s="81" t="s">
        <v>76</v>
      </c>
      <c r="F81" s="82">
        <v>100</v>
      </c>
      <c r="G81" s="83">
        <v>100</v>
      </c>
      <c r="H81" s="16">
        <v>5</v>
      </c>
      <c r="I81" s="87">
        <f t="shared" si="2"/>
        <v>1</v>
      </c>
      <c r="J81" s="74"/>
    </row>
    <row r="82" spans="1:10" ht="75">
      <c r="A82" s="39" t="s">
        <v>88</v>
      </c>
      <c r="B82" s="80" t="s">
        <v>116</v>
      </c>
      <c r="C82" s="20" t="s">
        <v>73</v>
      </c>
      <c r="D82" s="12" t="s">
        <v>37</v>
      </c>
      <c r="E82" s="81" t="s">
        <v>76</v>
      </c>
      <c r="F82" s="82">
        <v>100</v>
      </c>
      <c r="G82" s="83">
        <v>100</v>
      </c>
      <c r="H82" s="16">
        <v>5</v>
      </c>
      <c r="I82" s="87">
        <f t="shared" si="2"/>
        <v>1</v>
      </c>
      <c r="J82" s="74"/>
    </row>
    <row r="83" spans="1:10" ht="30">
      <c r="A83" s="39" t="s">
        <v>89</v>
      </c>
      <c r="B83" s="80" t="s">
        <v>116</v>
      </c>
      <c r="C83" s="20" t="s">
        <v>73</v>
      </c>
      <c r="D83" s="12" t="s">
        <v>77</v>
      </c>
      <c r="E83" s="81" t="s">
        <v>76</v>
      </c>
      <c r="F83" s="82">
        <v>100</v>
      </c>
      <c r="G83" s="83">
        <v>100</v>
      </c>
      <c r="H83" s="16">
        <v>5</v>
      </c>
      <c r="I83" s="87">
        <f t="shared" si="2"/>
        <v>1</v>
      </c>
      <c r="J83" s="74"/>
    </row>
    <row r="84" spans="1:10" ht="30">
      <c r="A84" s="39" t="s">
        <v>90</v>
      </c>
      <c r="B84" s="80" t="s">
        <v>116</v>
      </c>
      <c r="C84" s="20" t="s">
        <v>73</v>
      </c>
      <c r="D84" s="12" t="s">
        <v>38</v>
      </c>
      <c r="E84" s="81" t="s">
        <v>76</v>
      </c>
      <c r="F84" s="82">
        <v>100</v>
      </c>
      <c r="G84" s="83">
        <v>50</v>
      </c>
      <c r="H84" s="16">
        <v>5</v>
      </c>
      <c r="I84" s="87">
        <f t="shared" si="2"/>
        <v>0.5</v>
      </c>
      <c r="J84" s="74"/>
    </row>
    <row r="85" spans="1:10" ht="60">
      <c r="A85" s="39" t="s">
        <v>91</v>
      </c>
      <c r="B85" s="80" t="s">
        <v>115</v>
      </c>
      <c r="C85" s="20" t="s">
        <v>73</v>
      </c>
      <c r="D85" s="12" t="s">
        <v>32</v>
      </c>
      <c r="E85" s="81" t="s">
        <v>76</v>
      </c>
      <c r="F85" s="82">
        <v>100</v>
      </c>
      <c r="G85" s="88">
        <v>120.97</v>
      </c>
      <c r="H85" s="16">
        <v>5</v>
      </c>
      <c r="I85" s="87">
        <f t="shared" si="2"/>
        <v>1.2097</v>
      </c>
      <c r="J85" s="74"/>
    </row>
    <row r="86" spans="1:10" ht="360">
      <c r="A86" s="39" t="s">
        <v>92</v>
      </c>
      <c r="B86" s="80" t="s">
        <v>115</v>
      </c>
      <c r="C86" s="20" t="s">
        <v>73</v>
      </c>
      <c r="D86" s="12" t="s">
        <v>35</v>
      </c>
      <c r="E86" s="81" t="s">
        <v>76</v>
      </c>
      <c r="F86" s="82">
        <v>100</v>
      </c>
      <c r="G86" s="83">
        <v>100</v>
      </c>
      <c r="H86" s="16">
        <v>5</v>
      </c>
      <c r="I86" s="87">
        <f t="shared" si="2"/>
        <v>1</v>
      </c>
      <c r="J86" s="74"/>
    </row>
    <row r="87" spans="1:10" ht="75">
      <c r="A87" s="39" t="s">
        <v>93</v>
      </c>
      <c r="B87" s="80" t="s">
        <v>115</v>
      </c>
      <c r="C87" s="20" t="s">
        <v>73</v>
      </c>
      <c r="D87" s="12" t="s">
        <v>37</v>
      </c>
      <c r="E87" s="81" t="s">
        <v>76</v>
      </c>
      <c r="F87" s="82">
        <v>100</v>
      </c>
      <c r="G87" s="83">
        <v>100</v>
      </c>
      <c r="H87" s="16">
        <v>5</v>
      </c>
      <c r="I87" s="87">
        <f t="shared" si="2"/>
        <v>1</v>
      </c>
      <c r="J87" s="74"/>
    </row>
    <row r="88" spans="1:10" ht="30">
      <c r="A88" s="39" t="s">
        <v>94</v>
      </c>
      <c r="B88" s="80" t="s">
        <v>115</v>
      </c>
      <c r="C88" s="20" t="s">
        <v>73</v>
      </c>
      <c r="D88" s="12" t="s">
        <v>77</v>
      </c>
      <c r="E88" s="81" t="s">
        <v>76</v>
      </c>
      <c r="F88" s="82">
        <v>100</v>
      </c>
      <c r="G88" s="83">
        <v>100</v>
      </c>
      <c r="H88" s="16">
        <v>5</v>
      </c>
      <c r="I88" s="87">
        <f t="shared" si="2"/>
        <v>1</v>
      </c>
      <c r="J88" s="74"/>
    </row>
    <row r="89" spans="1:10" ht="30">
      <c r="A89" s="39" t="s">
        <v>104</v>
      </c>
      <c r="B89" s="80" t="s">
        <v>115</v>
      </c>
      <c r="C89" s="20" t="s">
        <v>73</v>
      </c>
      <c r="D89" s="12" t="s">
        <v>38</v>
      </c>
      <c r="E89" s="81" t="s">
        <v>76</v>
      </c>
      <c r="F89" s="82">
        <v>100</v>
      </c>
      <c r="G89" s="83">
        <v>50</v>
      </c>
      <c r="H89" s="16">
        <v>5</v>
      </c>
      <c r="I89" s="87">
        <f t="shared" si="2"/>
        <v>0.5</v>
      </c>
      <c r="J89" s="74"/>
    </row>
    <row r="90" spans="1:10" ht="60">
      <c r="A90" s="39" t="s">
        <v>105</v>
      </c>
      <c r="B90" s="85" t="s">
        <v>74</v>
      </c>
      <c r="C90" s="20" t="s">
        <v>75</v>
      </c>
      <c r="D90" s="12" t="s">
        <v>32</v>
      </c>
      <c r="E90" s="81" t="s">
        <v>76</v>
      </c>
      <c r="F90" s="82">
        <v>100</v>
      </c>
      <c r="G90" s="83">
        <v>100</v>
      </c>
      <c r="H90" s="16">
        <v>5</v>
      </c>
      <c r="I90" s="87">
        <f t="shared" si="2"/>
        <v>1</v>
      </c>
      <c r="J90" s="74"/>
    </row>
    <row r="91" spans="1:10" ht="30">
      <c r="A91" s="42" t="s">
        <v>106</v>
      </c>
      <c r="B91" s="85" t="s">
        <v>74</v>
      </c>
      <c r="C91" s="20" t="s">
        <v>75</v>
      </c>
      <c r="D91" s="12" t="s">
        <v>78</v>
      </c>
      <c r="E91" s="81" t="s">
        <v>72</v>
      </c>
      <c r="F91" s="82">
        <v>5</v>
      </c>
      <c r="G91" s="83">
        <v>5</v>
      </c>
      <c r="H91" s="16">
        <v>5</v>
      </c>
      <c r="I91" s="87">
        <f t="shared" si="2"/>
        <v>1</v>
      </c>
      <c r="J91" s="74"/>
    </row>
    <row r="92" spans="1:10" ht="30">
      <c r="A92" s="42" t="s">
        <v>107</v>
      </c>
      <c r="B92" s="85" t="s">
        <v>74</v>
      </c>
      <c r="C92" s="20" t="s">
        <v>75</v>
      </c>
      <c r="D92" s="12" t="s">
        <v>79</v>
      </c>
      <c r="E92" s="81" t="s">
        <v>80</v>
      </c>
      <c r="F92" s="82">
        <v>21</v>
      </c>
      <c r="G92" s="83">
        <v>21</v>
      </c>
      <c r="H92" s="16">
        <v>5</v>
      </c>
      <c r="I92" s="87">
        <f t="shared" si="2"/>
        <v>1</v>
      </c>
      <c r="J92" s="74"/>
    </row>
    <row r="93" spans="1:10" ht="38.25" customHeight="1">
      <c r="A93" s="39" t="s">
        <v>108</v>
      </c>
      <c r="B93" s="86" t="s">
        <v>74</v>
      </c>
      <c r="C93" s="6" t="s">
        <v>75</v>
      </c>
      <c r="D93" s="13" t="s">
        <v>81</v>
      </c>
      <c r="E93" s="1" t="s">
        <v>76</v>
      </c>
      <c r="F93" s="76">
        <v>100</v>
      </c>
      <c r="G93" s="77">
        <v>100</v>
      </c>
      <c r="H93" s="1">
        <v>5</v>
      </c>
      <c r="I93" s="87">
        <f t="shared" si="2"/>
        <v>1</v>
      </c>
      <c r="J93" s="74"/>
    </row>
    <row r="94" ht="15">
      <c r="B94" s="21"/>
    </row>
  </sheetData>
  <sheetProtection/>
  <mergeCells count="41">
    <mergeCell ref="H47:H48"/>
    <mergeCell ref="A20:G20"/>
    <mergeCell ref="C23:C24"/>
    <mergeCell ref="A47:A48"/>
    <mergeCell ref="B47:B48"/>
    <mergeCell ref="H23:H24"/>
    <mergeCell ref="C47:C48"/>
    <mergeCell ref="A37:G37"/>
    <mergeCell ref="A1:B1"/>
    <mergeCell ref="G2:G3"/>
    <mergeCell ref="A5:G5"/>
    <mergeCell ref="A6:G6"/>
    <mergeCell ref="B34:D34"/>
    <mergeCell ref="A7:G7"/>
    <mergeCell ref="A8:G8"/>
    <mergeCell ref="A9:G9"/>
    <mergeCell ref="A10:G10"/>
    <mergeCell ref="A12:G12"/>
    <mergeCell ref="A13:G13"/>
    <mergeCell ref="A11:G11"/>
    <mergeCell ref="B23:B24"/>
    <mergeCell ref="A14:G14"/>
    <mergeCell ref="K26:K33"/>
    <mergeCell ref="A44:G44"/>
    <mergeCell ref="L23:L24"/>
    <mergeCell ref="K23:K24"/>
    <mergeCell ref="I23:I24"/>
    <mergeCell ref="J23:J24"/>
    <mergeCell ref="A21:G21"/>
    <mergeCell ref="D23:D24"/>
    <mergeCell ref="A38:G38"/>
    <mergeCell ref="A2:B4"/>
    <mergeCell ref="J47:J48"/>
    <mergeCell ref="F23:F24"/>
    <mergeCell ref="G23:G24"/>
    <mergeCell ref="G47:G48"/>
    <mergeCell ref="A23:A24"/>
    <mergeCell ref="E23:E24"/>
    <mergeCell ref="F47:F48"/>
    <mergeCell ref="A45:G45"/>
    <mergeCell ref="D47:E47"/>
  </mergeCells>
  <printOptions/>
  <pageMargins left="0.07874015748031496" right="0.11811023622047245" top="0.1968503937007874" bottom="0.15748031496062992" header="0.2362204724409449" footer="0.1968503937007874"/>
  <pageSetup fitToHeight="0" fitToWidth="1" horizontalDpi="600" verticalDpi="600" orientation="landscape" paperSize="9" scale="40" r:id="rId2"/>
  <headerFooter>
    <oddFooter>&amp;R&amp;P</oddFooter>
  </headerFooter>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Мухина Жанна Николаевна</cp:lastModifiedBy>
  <cp:lastPrinted>2021-07-08T14:23:00Z</cp:lastPrinted>
  <dcterms:created xsi:type="dcterms:W3CDTF">2016-02-04T06:52:46Z</dcterms:created>
  <dcterms:modified xsi:type="dcterms:W3CDTF">2024-02-08T14:23:35Z</dcterms:modified>
  <cp:category/>
  <cp:version/>
  <cp:contentType/>
  <cp:contentStatus/>
</cp:coreProperties>
</file>