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2213222D-5258-4C31-85C0-19199D4E76FB}" xr6:coauthVersionLast="36" xr6:coauthVersionMax="36" xr10:uidLastSave="{00000000-0000-0000-0000-000000000000}"/>
  <bookViews>
    <workbookView xWindow="0" yWindow="0" windowWidth="13710" windowHeight="11385" activeTab="2" xr2:uid="{00000000-000D-0000-FFFF-FFFF00000000}"/>
  </bookViews>
  <sheets>
    <sheet name="Title " sheetId="8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Part1_1!$2:$7</definedName>
    <definedName name="_xlnm.Print_Titles" localSheetId="2">Part1_2!$2:$4</definedName>
    <definedName name="_xlnm.Print_Titles" localSheetId="3">Part2!$2:$5</definedName>
    <definedName name="_xlnm.Print_Titles" localSheetId="0">'Title '!$2:$29</definedName>
    <definedName name="_xlnm.Print_Area" localSheetId="3">Part2!$A$1:$H$100</definedName>
  </definedNames>
  <calcPr calcId="191029"/>
</workbook>
</file>

<file path=xl/calcChain.xml><?xml version="1.0" encoding="utf-8"?>
<calcChain xmlns="http://schemas.openxmlformats.org/spreadsheetml/2006/main">
  <c r="O14" i="2" l="1"/>
  <c r="M14" i="2"/>
  <c r="D81" i="4" l="1"/>
  <c r="D70" i="4"/>
  <c r="B84" i="4"/>
  <c r="B73" i="4"/>
  <c r="B62" i="4"/>
  <c r="B51" i="4"/>
  <c r="B40" i="4"/>
  <c r="B29" i="4"/>
  <c r="B18" i="4"/>
  <c r="B7" i="4"/>
  <c r="M13" i="2"/>
  <c r="O13" i="2" s="1"/>
  <c r="J5" i="3" l="1"/>
  <c r="D80" i="4" l="1"/>
  <c r="D79" i="4"/>
  <c r="D92" i="4" l="1"/>
  <c r="D47" i="4" l="1"/>
  <c r="D58" i="4" s="1"/>
  <c r="D46" i="4"/>
  <c r="D57" i="4" s="1"/>
  <c r="D36" i="4"/>
  <c r="D35" i="4"/>
  <c r="D25" i="4"/>
  <c r="D24" i="4"/>
  <c r="D44" i="4"/>
  <c r="D33" i="4"/>
  <c r="D22" i="4"/>
  <c r="D10" i="4"/>
  <c r="T8" i="2"/>
  <c r="D21" i="4" l="1"/>
  <c r="D78" i="4"/>
  <c r="D77" i="4"/>
  <c r="D87" i="4"/>
  <c r="D86" i="4" l="1"/>
  <c r="D76" i="4"/>
  <c r="D65" i="4"/>
  <c r="D64" i="4" s="1"/>
  <c r="D75" i="4" l="1"/>
  <c r="M15" i="2"/>
  <c r="O15" i="2" s="1"/>
  <c r="J29" i="3" l="1"/>
  <c r="D55" i="4"/>
  <c r="D32" i="4"/>
  <c r="J23" i="3"/>
  <c r="J17" i="3"/>
  <c r="J11" i="3"/>
  <c r="O12" i="2" l="1"/>
  <c r="M12" i="2"/>
  <c r="O11" i="2"/>
  <c r="M11" i="2"/>
  <c r="D61" i="4"/>
  <c r="D59" i="4"/>
  <c r="D50" i="4"/>
  <c r="D48" i="4"/>
  <c r="D39" i="4"/>
  <c r="D37" i="4"/>
  <c r="D28" i="4"/>
  <c r="D26" i="4"/>
  <c r="D31" i="4" l="1"/>
  <c r="O10" i="2"/>
  <c r="M10" i="2"/>
  <c r="D17" i="4" l="1"/>
  <c r="K29" i="3" l="1"/>
  <c r="L29" i="3"/>
  <c r="K23" i="3"/>
  <c r="K17" i="3"/>
  <c r="L17" i="3"/>
  <c r="K13" i="3"/>
  <c r="K11" i="3"/>
  <c r="L11" i="3"/>
  <c r="L5" i="3"/>
  <c r="K5" i="3"/>
  <c r="L6" i="3"/>
  <c r="K6" i="3"/>
  <c r="L13" i="3" l="1"/>
  <c r="L23" i="3"/>
  <c r="D15" i="4" l="1"/>
  <c r="D9" i="4" l="1"/>
  <c r="D20" i="4" l="1"/>
  <c r="D54" i="4" l="1"/>
  <c r="D53" i="4" s="1"/>
  <c r="D43" i="4" l="1"/>
  <c r="D42" i="4" s="1"/>
  <c r="D6" i="4" s="1"/>
  <c r="D97" i="4" s="1"/>
</calcChain>
</file>

<file path=xl/sharedStrings.xml><?xml version="1.0" encoding="utf-8"?>
<sst xmlns="http://schemas.openxmlformats.org/spreadsheetml/2006/main" count="1137" uniqueCount="264">
  <si>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</si>
  <si>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</si>
  <si>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</si>
  <si>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</si>
  <si>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</si>
  <si>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</si>
  <si>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</si>
  <si>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</si>
  <si>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</si>
  <si>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</si>
  <si>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</si>
  <si>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</si>
  <si>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</si>
  <si>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</si>
  <si>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</si>
  <si>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</si>
  <si>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</si>
  <si>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</si>
  <si>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</si>
  <si>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</si>
  <si>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</si>
  <si>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</si>
  <si>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</si>
  <si>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</si>
  <si>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</si>
  <si>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</si>
  <si>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</si>
  <si>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</si>
  <si>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</si>
  <si>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</si>
  <si>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</si>
  <si>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</si>
  <si>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</si>
  <si>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</si>
  <si>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</si>
  <si>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</si>
  <si>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</si>
  <si>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</si>
  <si>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</si>
  <si>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</si>
  <si>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</si>
  <si>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</si>
  <si>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</si>
  <si>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</si>
  <si>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</si>
  <si>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</si>
  <si>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</si>
  <si>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</si>
  <si>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</si>
  <si>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</si>
  <si>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</si>
  <si>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Очно</t>
  </si>
  <si>
    <t>Численность граждан, получивших социальные услуги</t>
  </si>
  <si>
    <t>Человек</t>
  </si>
  <si>
    <t>Гражданин при наличии ребенка или детей (в том числе находящихся под опекой, попечительством), испытывающих трудности в социальной адаптации</t>
  </si>
  <si>
    <t>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</si>
  <si>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Гражданин при отсутствии работы и средств к существованию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</si>
  <si>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</si>
  <si>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</si>
  <si>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</si>
  <si>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</si>
  <si>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</si>
  <si>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Процент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</si>
  <si>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</si>
  <si>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</si>
  <si>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Укомплектование организации специалистами, оказывающими социальные услуги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</si>
  <si>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</si>
  <si>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</si>
  <si>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</si>
  <si>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</si>
  <si>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</si>
  <si>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</si>
  <si>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</si>
  <si>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</si>
  <si>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</si>
  <si>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</si>
  <si>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1.1</t>
  </si>
  <si>
    <t>1.2</t>
  </si>
  <si>
    <t>1.3.</t>
  </si>
  <si>
    <t>Затраты на оказание услуги (выполнение работы)</t>
  </si>
  <si>
    <t>1.3 = 1.3.1 x 1.3.2 - 1.3.4 x 1.3.3</t>
  </si>
  <si>
    <t>1.3.1</t>
  </si>
  <si>
    <t>Нормативные затраты на оказание единицы услуги (выполнение работы)</t>
  </si>
  <si>
    <t>1.3.1 = 1.3.1.1 x 1.3.1.2 x 1.3.1.3 x 1.3.1.4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</si>
  <si>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</si>
  <si>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</si>
  <si>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</si>
  <si>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</si>
  <si>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</si>
  <si>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</si>
  <si>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</si>
  <si>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</si>
  <si>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</si>
  <si>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</si>
  <si>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</si>
  <si>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</si>
  <si>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</si>
  <si>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</si>
  <si>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</si>
  <si>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</si>
  <si>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</si>
  <si>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</si>
  <si>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 = 2.3.1 x 2.3.2 - 2.3.4 x 2.3.3</t>
  </si>
  <si>
    <t>2.3.1</t>
  </si>
  <si>
    <t>2.3.1 = 2.3.1.1 x 2.3.1.2 x 2.3.1.3 x 2.3.1.4</t>
  </si>
  <si>
    <t>2.3.1.1</t>
  </si>
  <si>
    <t>2.3.1.2</t>
  </si>
  <si>
    <t>2.3.1.3</t>
  </si>
  <si>
    <t>2.3.1.4</t>
  </si>
  <si>
    <t>2.3.2</t>
  </si>
  <si>
    <t>2.3.3</t>
  </si>
  <si>
    <t>2.3.4</t>
  </si>
  <si>
    <t>3.1</t>
  </si>
  <si>
    <t>3.2</t>
  </si>
  <si>
    <t>3.3.</t>
  </si>
  <si>
    <t>3.3 = 3.3.1 x 3.3.2 - 3.3.4 x 3.3.3</t>
  </si>
  <si>
    <t>3.3.1</t>
  </si>
  <si>
    <t>3.3.1 = 3.3.1.1 x 3.3.1.2 x 3.3.1.3 x 3.3.1.4</t>
  </si>
  <si>
    <t>3.3.1.1</t>
  </si>
  <si>
    <t>3.3.1.2</t>
  </si>
  <si>
    <t>3.3.1.3</t>
  </si>
  <si>
    <t>3.3.1.4</t>
  </si>
  <si>
    <t>3.3.2</t>
  </si>
  <si>
    <t>3.3.3</t>
  </si>
  <si>
    <t>3.3.4</t>
  </si>
  <si>
    <t>4.1</t>
  </si>
  <si>
    <t>4.2</t>
  </si>
  <si>
    <t>4.3.</t>
  </si>
  <si>
    <t>4.3 = 4.3.1 x 4.3.2 - 4.3.4 x 4.3.3</t>
  </si>
  <si>
    <t>4.3.1</t>
  </si>
  <si>
    <t>4.3.1 = 4.3.1.1 x 4.3.1.2 x 4.3.1.3 x 4.3.1.4</t>
  </si>
  <si>
    <t>4.3.1.1</t>
  </si>
  <si>
    <t>4.3.1.2</t>
  </si>
  <si>
    <t>4.3.1.3</t>
  </si>
  <si>
    <t>4.3.1.4</t>
  </si>
  <si>
    <t>4.3.2</t>
  </si>
  <si>
    <t>4.3.3</t>
  </si>
  <si>
    <t>4.3.4</t>
  </si>
  <si>
    <t>5.1</t>
  </si>
  <si>
    <t>5.2</t>
  </si>
  <si>
    <t>5.3.</t>
  </si>
  <si>
    <t>5.3 = 5.3.1 x 5.3.2 - 5.3.4 x 5.3.3</t>
  </si>
  <si>
    <t>5.3.1</t>
  </si>
  <si>
    <t>5.3.1 = 5.3.1.1 x 5.3.1.2 x 5.3.1.3 x 5.3.1.4</t>
  </si>
  <si>
    <t>5.3.1.1</t>
  </si>
  <si>
    <t>5.3.1.2</t>
  </si>
  <si>
    <t>5.3.1.3</t>
  </si>
  <si>
    <t>5.3.1.4</t>
  </si>
  <si>
    <t>5.3.2</t>
  </si>
  <si>
    <t>5.3.3</t>
  </si>
  <si>
    <t>5.3.4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</si>
  <si>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</si>
  <si>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</si>
  <si>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</si>
  <si>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4 = (1 + 2) x 3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</si>
  <si>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</si>
  <si>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</si>
  <si>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</si>
  <si>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</si>
  <si>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</si>
  <si>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</si>
  <si>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</si>
  <si>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</si>
  <si>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</si>
  <si>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</si>
  <si>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</si>
  <si>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</si>
  <si>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</si>
  <si>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</si>
  <si>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</si>
  <si>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</si>
  <si>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</si>
  <si>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</si>
  <si>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</si>
  <si>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 xml:space="preserve">Уникальный номер реестровой записи общероссийских базовых (отраслевых) перечней (классификаторов) государственных и муниципальных услуг, оказываемых физическим лицам, и (или) регионального перечня (классификатора)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услуг, и работ </t>
  </si>
  <si>
    <t xml:space="preserve">Наименование государственной услуги (работы) </t>
  </si>
  <si>
    <t>Категории потребителей государственной услуги (работы)</t>
  </si>
  <si>
    <t>Показатели, характеризующие содержание государственной 
услуги (работы)</t>
  </si>
  <si>
    <t>Показатели, характеризующие условия оказания государственной 
услуги (выполнения работы)</t>
  </si>
  <si>
    <t xml:space="preserve"> Показатель объема государственной услуги (работы)</t>
  </si>
  <si>
    <t>«Об основах социального обслуживания граждан в Российской Федерации»</t>
  </si>
  <si>
    <t>28 декабря 2013 г</t>
  </si>
  <si>
    <t>442-ФЗ</t>
  </si>
  <si>
    <t>Количество нарушений санитарного законодательства в отчетном году, выявленных при проведении проверок</t>
  </si>
  <si>
    <t>главный бухгалтер</t>
  </si>
  <si>
    <t>Гражданин при отсутствии возможности обеспечения ухода (в том числе временного) за инвалидом, ребенком, детьми, а также отсутствие попечения над ними</t>
  </si>
  <si>
    <t>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</t>
  </si>
  <si>
    <t xml:space="preserve">Удовлетворенность получателей социальных услуг в оказанных социальных услугах </t>
  </si>
  <si>
    <t xml:space="preserve">Количество нарушений санитарного законодательства в отчетном году, выявленных при проведении проверок 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</si>
  <si>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</si>
  <si>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Предоставление социального обслуживания в полустационарной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</si>
  <si>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отсутствии работы и средств к существованию;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</si>
  <si>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Предоставление срочных социальных услуг</t>
  </si>
  <si>
    <t>22889000Р69100310002001</t>
  </si>
  <si>
    <t>Социальное сопровождение граждан нуждающихся в социальном обслуживании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</si>
  <si>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
Гражданин при наличии в семье инвалида или инвалидов, в том числе ребенка-инвалида или детей-инвалидов, нуждающихся в постоянном постороннем уходе;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
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
Гражданин при наличии ребенка или детей (в том числе находящихся под опекой, попечительством), испытывающих трудности в социальной адаптации; 
Гражданин при отсутствии возможности обеспечения ухода (в том числе временного) за инвалидом, ребенком, детьми, а также отсутствие попечения над ними; 
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отсутствии работы и средств к существованию; 
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</si>
  <si>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</si>
  <si>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Численность семей, получивших социальное сопровождение</t>
  </si>
  <si>
    <t>Семья</t>
  </si>
  <si>
    <t>595-пп</t>
  </si>
  <si>
    <t>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</t>
  </si>
  <si>
    <t>Удовлетворенность получателей социальных услуг в оказанных социальных услугах</t>
  </si>
  <si>
    <t>6.1.</t>
  </si>
  <si>
    <t>6.2.</t>
  </si>
  <si>
    <t>6.3.</t>
  </si>
  <si>
    <t>6.3.1.</t>
  </si>
  <si>
    <t>6.3.1.1.</t>
  </si>
  <si>
    <t>6.3.1.2.</t>
  </si>
  <si>
    <t>6.3.1.3.</t>
  </si>
  <si>
    <t>6.3.1.4.</t>
  </si>
  <si>
    <t>6.3.2.</t>
  </si>
  <si>
    <t>6.3.3.</t>
  </si>
  <si>
    <t>6.3.4.</t>
  </si>
  <si>
    <t>6.3 = 6.3.1 x 6.3.2 - 6.3.4 x 6.3.3</t>
  </si>
  <si>
    <t>6.3.1 = 6.3.1.1 x 6.3.1.2 x 6.3.1.3 x 6.3.1.4</t>
  </si>
  <si>
    <t>7.1.</t>
  </si>
  <si>
    <t>7.2.</t>
  </si>
  <si>
    <t>7.3.</t>
  </si>
  <si>
    <t>7.3.1.</t>
  </si>
  <si>
    <t>7.3.1.1.</t>
  </si>
  <si>
    <t>7.3.1.2.</t>
  </si>
  <si>
    <t>7.3.1.3.</t>
  </si>
  <si>
    <t>7.3.1.4.</t>
  </si>
  <si>
    <t>7.3.2.</t>
  </si>
  <si>
    <t>7.3.3.</t>
  </si>
  <si>
    <t>7.3.4.</t>
  </si>
  <si>
    <t>7.3 = 7.3.1 x 7.3.2 - 7.3.4 x 7.3.3</t>
  </si>
  <si>
    <t>7.3.1 = 7.3.1.1 x 7.3.1.2 x 7.3.1.3 x 7.3.1.4</t>
  </si>
  <si>
    <t>8.1.</t>
  </si>
  <si>
    <t>8.2.</t>
  </si>
  <si>
    <t>8.3.</t>
  </si>
  <si>
    <t>8.3.1.</t>
  </si>
  <si>
    <t>8.3.1.1.</t>
  </si>
  <si>
    <t>8.3.1.2.</t>
  </si>
  <si>
    <t>8.3.1.3.</t>
  </si>
  <si>
    <t>8.3.1.4</t>
  </si>
  <si>
    <t>8.3.2.</t>
  </si>
  <si>
    <t>8.3.3.</t>
  </si>
  <si>
    <t>8.3.4.</t>
  </si>
  <si>
    <t>8.3 = 8.3.1 x 8.3.2 - 8.3.4 x 8.3.3</t>
  </si>
  <si>
    <t>Количество направлений деятельности в рамках межведомственного взаимодействия</t>
  </si>
  <si>
    <t>штук</t>
  </si>
  <si>
    <t>Количество получателей, нуждающихся в социальном сопровождении</t>
  </si>
  <si>
    <t>семьи</t>
  </si>
  <si>
    <t>Удовлетворенность получателей социальных услуг в оказанном социальном сопровождении</t>
  </si>
  <si>
    <t>"Приложение 1 к постановлению 
Правительства Тверской области 
от 11.08.2015  №   380 -пп"</t>
  </si>
  <si>
    <t>э</t>
  </si>
  <si>
    <t>870000О.99.0.АЭ24АА02000</t>
  </si>
  <si>
    <t>870000О.99.0.АЭ24АА05000</t>
  </si>
  <si>
    <t>870000О.99.0.АЭ24АА06000</t>
  </si>
  <si>
    <t>870000О.99.0.АЭ24АА07000</t>
  </si>
  <si>
    <t>870000О.99.0.АЭ24АА08000</t>
  </si>
  <si>
    <t>870000О.99.0.АЭ25АА78000</t>
  </si>
  <si>
    <t>870000О.99.0.АЭ25АА77000</t>
  </si>
  <si>
    <t xml:space="preserve">И.о. директора  Шуралёва Валентина Алексеевна </t>
  </si>
  <si>
    <t>государственное бюджетное учреждение "Социально-реабилитационный центр для несовершеннолетних " Бельского района</t>
  </si>
  <si>
    <t xml:space="preserve">1 = 1.3 + 2.3 + 3.3 + 4.3+5.3+6.3+7.3+8.3 </t>
  </si>
  <si>
    <t>Министр семейной и демографической политики Тверской области</t>
  </si>
  <si>
    <t>Буданцева Анна Николаевна</t>
  </si>
  <si>
    <t>«29» декабря  2023 г.</t>
  </si>
  <si>
    <t>на 2024 год и плановый период 2025-2026 годов</t>
  </si>
  <si>
    <t>очередной финансовый год</t>
  </si>
  <si>
    <t>1-й год планового периода</t>
  </si>
  <si>
    <t>2-й год планового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</si>
</sst>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22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</borders>
  <cellStyleXfs count="3">
    <xf numFmtId="164" fontId="0" fillId="0" borderId="0">
      <alignment vertical="top" wrapText="1"/>
    </xf>
    <xf numFmtId="0" fontId="1" fillId="0" borderId="0"/>
    <xf numFmtId="164" fontId="8" fillId="0" borderId="0">
      <alignment vertical="top" wrapText="1"/>
    </xf>
  </cellStyleXfs>
  <cellXfs count="113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ont="1" applyFill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Border="1" applyAlignment="1">
      <alignment vertical="top" wrapText="1"/>
    </xf>
    <xf numFmtId="4" fontId="0" fillId="0" borderId="0" xfId="0" applyNumberFormat="1" applyFont="1" applyFill="1" applyBorder="1" applyAlignment="1">
      <alignment vertical="top" wrapText="1"/>
    </xf>
    <xf numFmtId="164" fontId="0" fillId="3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vertical="top" wrapText="1"/>
    </xf>
    <xf numFmtId="164" fontId="0" fillId="4" borderId="0" xfId="0" applyNumberFormat="1" applyFont="1" applyFill="1" applyAlignment="1">
      <alignment vertical="top" wrapText="1"/>
    </xf>
    <xf numFmtId="164" fontId="0" fillId="5" borderId="0" xfId="0" applyNumberFormat="1" applyFont="1" applyFill="1" applyAlignment="1">
      <alignment vertical="top" wrapText="1"/>
    </xf>
    <xf numFmtId="164" fontId="0" fillId="6" borderId="0" xfId="0" applyNumberFormat="1" applyFont="1" applyFill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0" fontId="5" fillId="7" borderId="2" xfId="0" applyNumberFormat="1" applyFont="1" applyFill="1" applyBorder="1" applyAlignment="1">
      <alignment horizontal="left" vertical="top" wrapText="1"/>
    </xf>
    <xf numFmtId="0" fontId="5" fillId="9" borderId="2" xfId="0" applyNumberFormat="1" applyFont="1" applyFill="1" applyBorder="1" applyAlignment="1">
      <alignment horizontal="left" vertical="top" wrapText="1"/>
    </xf>
    <xf numFmtId="0" fontId="5" fillId="10" borderId="2" xfId="0" applyNumberFormat="1" applyFont="1" applyFill="1" applyBorder="1" applyAlignment="1">
      <alignment horizontal="left" vertical="top" wrapText="1"/>
    </xf>
    <xf numFmtId="164" fontId="0" fillId="11" borderId="0" xfId="0" applyNumberFormat="1" applyFont="1" applyFill="1" applyAlignment="1">
      <alignment vertical="top" wrapText="1"/>
    </xf>
    <xf numFmtId="0" fontId="12" fillId="11" borderId="2" xfId="0" applyNumberFormat="1" applyFont="1" applyFill="1" applyBorder="1" applyAlignment="1">
      <alignment horizontal="center" vertical="center" wrapText="1"/>
    </xf>
    <xf numFmtId="0" fontId="6" fillId="11" borderId="2" xfId="0" applyNumberFormat="1" applyFont="1" applyFill="1" applyBorder="1" applyAlignment="1">
      <alignment vertical="center" wrapText="1"/>
    </xf>
    <xf numFmtId="164" fontId="6" fillId="11" borderId="0" xfId="0" applyNumberFormat="1" applyFont="1" applyFill="1" applyAlignment="1">
      <alignment vertical="top" wrapText="1"/>
    </xf>
    <xf numFmtId="0" fontId="5" fillId="8" borderId="2" xfId="0" applyNumberFormat="1" applyFont="1" applyFill="1" applyBorder="1" applyAlignment="1">
      <alignment horizontal="left" vertical="top" wrapText="1"/>
    </xf>
    <xf numFmtId="0" fontId="5" fillId="12" borderId="2" xfId="0" applyNumberFormat="1" applyFont="1" applyFill="1" applyBorder="1" applyAlignment="1">
      <alignment horizontal="left" vertical="top" wrapText="1"/>
    </xf>
    <xf numFmtId="0" fontId="0" fillId="11" borderId="0" xfId="0" applyNumberFormat="1" applyFont="1" applyFill="1" applyAlignment="1">
      <alignment vertical="top" wrapText="1"/>
    </xf>
    <xf numFmtId="166" fontId="6" fillId="11" borderId="0" xfId="0" applyNumberFormat="1" applyFont="1" applyFill="1" applyBorder="1" applyAlignment="1">
      <alignment horizontal="right" vertical="center"/>
    </xf>
    <xf numFmtId="2" fontId="8" fillId="11" borderId="0" xfId="0" applyNumberFormat="1" applyFont="1" applyFill="1" applyBorder="1" applyAlignment="1">
      <alignment horizontal="center" vertical="top" wrapText="1"/>
    </xf>
    <xf numFmtId="0" fontId="0" fillId="11" borderId="0" xfId="0" applyNumberFormat="1" applyFont="1" applyFill="1" applyBorder="1" applyAlignment="1">
      <alignment vertical="top" wrapText="1"/>
    </xf>
    <xf numFmtId="4" fontId="6" fillId="11" borderId="0" xfId="0" applyNumberFormat="1" applyFont="1" applyFill="1" applyBorder="1" applyAlignment="1">
      <alignment vertical="top" wrapText="1"/>
    </xf>
    <xf numFmtId="0" fontId="0" fillId="11" borderId="0" xfId="0" applyNumberFormat="1" applyFont="1" applyFill="1" applyBorder="1" applyAlignment="1">
      <alignment horizontal="center" vertical="top" wrapText="1"/>
    </xf>
    <xf numFmtId="0" fontId="8" fillId="11" borderId="0" xfId="0" applyNumberFormat="1" applyFont="1" applyFill="1" applyBorder="1" applyAlignment="1">
      <alignment horizontal="center" vertical="top" wrapText="1"/>
    </xf>
    <xf numFmtId="4" fontId="0" fillId="11" borderId="0" xfId="0" applyNumberFormat="1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horizontal="center" vertical="top" wrapText="1"/>
    </xf>
    <xf numFmtId="0" fontId="14" fillId="11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vertical="top" wrapText="1"/>
    </xf>
    <xf numFmtId="0" fontId="14" fillId="0" borderId="2" xfId="0" applyNumberFormat="1" applyFont="1" applyFill="1" applyBorder="1" applyAlignment="1">
      <alignment horizontal="center" vertical="top" wrapText="1"/>
    </xf>
    <xf numFmtId="0" fontId="4" fillId="11" borderId="2" xfId="0" applyNumberFormat="1" applyFont="1" applyFill="1" applyBorder="1" applyAlignment="1">
      <alignment horizontal="center" vertical="top" wrapText="1"/>
    </xf>
    <xf numFmtId="49" fontId="10" fillId="11" borderId="8" xfId="0" applyNumberFormat="1" applyFont="1" applyFill="1" applyBorder="1" applyAlignment="1" applyProtection="1">
      <alignment vertical="top" wrapText="1"/>
      <protection hidden="1"/>
    </xf>
    <xf numFmtId="0" fontId="11" fillId="11" borderId="2" xfId="0" applyNumberFormat="1" applyFont="1" applyFill="1" applyBorder="1" applyAlignment="1">
      <alignment vertical="top" wrapText="1"/>
    </xf>
    <xf numFmtId="0" fontId="5" fillId="11" borderId="2" xfId="0" applyNumberFormat="1" applyFont="1" applyFill="1" applyBorder="1" applyAlignment="1">
      <alignment vertical="top" wrapText="1"/>
    </xf>
    <xf numFmtId="4" fontId="5" fillId="11" borderId="2" xfId="0" applyNumberFormat="1" applyFont="1" applyFill="1" applyBorder="1" applyAlignment="1">
      <alignment vertical="top" wrapText="1"/>
    </xf>
    <xf numFmtId="0" fontId="11" fillId="11" borderId="8" xfId="0" applyNumberFormat="1" applyFont="1" applyFill="1" applyBorder="1" applyAlignment="1">
      <alignment vertical="top" wrapText="1"/>
    </xf>
    <xf numFmtId="164" fontId="11" fillId="11" borderId="8" xfId="0" applyNumberFormat="1" applyFont="1" applyFill="1" applyBorder="1" applyAlignment="1">
      <alignment vertical="top" wrapText="1"/>
    </xf>
    <xf numFmtId="0" fontId="6" fillId="11" borderId="8" xfId="1" applyFont="1" applyFill="1" applyBorder="1" applyAlignment="1">
      <alignment horizontal="center" vertical="center" textRotation="90" wrapText="1"/>
    </xf>
    <xf numFmtId="0" fontId="9" fillId="11" borderId="2" xfId="0" applyNumberFormat="1" applyFont="1" applyFill="1" applyBorder="1" applyAlignment="1">
      <alignment horizontal="left" vertical="top" wrapText="1"/>
    </xf>
    <xf numFmtId="164" fontId="0" fillId="11" borderId="8" xfId="0" applyNumberFormat="1" applyFont="1" applyFill="1" applyBorder="1" applyAlignment="1">
      <alignment vertical="top" wrapText="1"/>
    </xf>
    <xf numFmtId="0" fontId="5" fillId="11" borderId="3" xfId="0" applyNumberFormat="1" applyFont="1" applyFill="1" applyBorder="1" applyAlignment="1">
      <alignment vertical="top" wrapText="1"/>
    </xf>
    <xf numFmtId="4" fontId="5" fillId="11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14" fontId="5" fillId="0" borderId="2" xfId="0" applyNumberFormat="1" applyFont="1" applyFill="1" applyBorder="1" applyAlignment="1">
      <alignment horizontal="left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2" xfId="0" applyNumberForma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top" wrapText="1"/>
    </xf>
    <xf numFmtId="164" fontId="6" fillId="0" borderId="0" xfId="0" applyNumberFormat="1" applyFont="1" applyFill="1" applyAlignment="1">
      <alignment vertical="top" wrapText="1"/>
    </xf>
    <xf numFmtId="4" fontId="14" fillId="11" borderId="2" xfId="0" applyNumberFormat="1" applyFont="1" applyFill="1" applyBorder="1" applyAlignment="1">
      <alignment vertical="top" wrapText="1"/>
    </xf>
    <xf numFmtId="165" fontId="14" fillId="11" borderId="2" xfId="0" applyNumberFormat="1" applyFont="1" applyFill="1" applyBorder="1" applyAlignment="1">
      <alignment vertical="top" wrapText="1"/>
    </xf>
    <xf numFmtId="166" fontId="14" fillId="11" borderId="8" xfId="0" applyNumberFormat="1" applyFont="1" applyFill="1" applyBorder="1" applyAlignment="1">
      <alignment horizontal="right" vertical="center"/>
    </xf>
    <xf numFmtId="4" fontId="13" fillId="11" borderId="2" xfId="0" applyNumberFormat="1" applyFont="1" applyFill="1" applyBorder="1" applyAlignment="1">
      <alignment vertical="top" wrapText="1"/>
    </xf>
    <xf numFmtId="0" fontId="14" fillId="11" borderId="2" xfId="0" applyNumberFormat="1" applyFont="1" applyFill="1" applyBorder="1" applyAlignment="1">
      <alignment vertical="top" wrapText="1"/>
    </xf>
    <xf numFmtId="166" fontId="14" fillId="11" borderId="2" xfId="0" applyNumberFormat="1" applyFont="1" applyFill="1" applyBorder="1" applyAlignment="1">
      <alignment vertical="top" wrapText="1"/>
    </xf>
    <xf numFmtId="4" fontId="15" fillId="11" borderId="2" xfId="0" applyNumberFormat="1" applyFont="1" applyFill="1" applyBorder="1" applyAlignment="1">
      <alignment vertical="top" wrapText="1"/>
    </xf>
    <xf numFmtId="0" fontId="6" fillId="11" borderId="2" xfId="0" applyNumberFormat="1" applyFont="1" applyFill="1" applyBorder="1" applyAlignment="1">
      <alignment horizontal="center" vertical="top" wrapText="1"/>
    </xf>
    <xf numFmtId="2" fontId="6" fillId="11" borderId="8" xfId="0" applyNumberFormat="1" applyFont="1" applyFill="1" applyBorder="1" applyAlignment="1" applyProtection="1">
      <alignment vertical="top" wrapText="1"/>
      <protection hidden="1"/>
    </xf>
    <xf numFmtId="2" fontId="14" fillId="9" borderId="3" xfId="0" applyNumberFormat="1" applyFont="1" applyFill="1" applyBorder="1" applyAlignment="1">
      <alignment horizontal="left" vertical="center" wrapText="1"/>
    </xf>
    <xf numFmtId="164" fontId="8" fillId="0" borderId="0" xfId="2" applyNumberFormat="1" applyFont="1" applyFill="1" applyAlignment="1">
      <alignment vertical="top" wrapText="1"/>
    </xf>
    <xf numFmtId="0" fontId="8" fillId="0" borderId="0" xfId="2" applyNumberFormat="1" applyFont="1" applyFill="1" applyAlignment="1">
      <alignment horizontal="center" vertical="top" wrapText="1"/>
    </xf>
    <xf numFmtId="0" fontId="8" fillId="0" borderId="0" xfId="2" applyNumberFormat="1" applyFont="1" applyFill="1" applyAlignment="1">
      <alignment horizontal="center" wrapText="1"/>
    </xf>
    <xf numFmtId="0" fontId="8" fillId="0" borderId="0" xfId="2" applyNumberFormat="1" applyFont="1" applyFill="1" applyAlignment="1">
      <alignment horizontal="left" wrapText="1"/>
    </xf>
    <xf numFmtId="0" fontId="8" fillId="11" borderId="0" xfId="2" applyNumberFormat="1" applyFont="1" applyFill="1" applyAlignment="1">
      <alignment horizontal="right" wrapText="1"/>
    </xf>
    <xf numFmtId="0" fontId="8" fillId="11" borderId="0" xfId="2" applyNumberFormat="1" applyFill="1" applyAlignment="1">
      <alignment horizontal="left" wrapText="1"/>
    </xf>
    <xf numFmtId="0" fontId="8" fillId="11" borderId="0" xfId="2" applyNumberFormat="1" applyFont="1" applyFill="1" applyAlignment="1">
      <alignment horizontal="center" wrapText="1"/>
    </xf>
    <xf numFmtId="0" fontId="16" fillId="0" borderId="0" xfId="2" applyNumberFormat="1" applyFont="1" applyFill="1" applyAlignment="1">
      <alignment horizontal="right" wrapText="1"/>
    </xf>
    <xf numFmtId="164" fontId="17" fillId="0" borderId="0" xfId="0" applyFont="1" applyFill="1" applyBorder="1" applyAlignment="1">
      <alignment horizontal="center" vertical="center" wrapText="1"/>
    </xf>
    <xf numFmtId="0" fontId="18" fillId="11" borderId="0" xfId="2" applyNumberFormat="1" applyFont="1" applyFill="1" applyAlignment="1">
      <alignment horizontal="right" wrapText="1"/>
    </xf>
    <xf numFmtId="4" fontId="13" fillId="0" borderId="2" xfId="0" applyNumberFormat="1" applyFont="1" applyFill="1" applyBorder="1" applyAlignment="1">
      <alignment vertical="top" wrapText="1"/>
    </xf>
    <xf numFmtId="0" fontId="8" fillId="11" borderId="12" xfId="2" applyNumberFormat="1" applyFont="1" applyFill="1" applyBorder="1" applyAlignment="1">
      <alignment horizontal="right" wrapText="1"/>
    </xf>
    <xf numFmtId="0" fontId="8" fillId="0" borderId="0" xfId="2" applyNumberFormat="1" applyFont="1" applyFill="1" applyAlignment="1">
      <alignment horizontal="right" vertical="top" wrapText="1"/>
    </xf>
    <xf numFmtId="0" fontId="8" fillId="0" borderId="0" xfId="2" applyNumberFormat="1" applyFont="1" applyFill="1" applyAlignment="1">
      <alignment horizontal="center" vertical="top" wrapText="1"/>
    </xf>
    <xf numFmtId="0" fontId="8" fillId="0" borderId="0" xfId="2" applyNumberFormat="1" applyFont="1" applyFill="1" applyAlignment="1">
      <alignment horizontal="right" wrapText="1"/>
    </xf>
    <xf numFmtId="0" fontId="8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8" fillId="0" borderId="12" xfId="2" applyNumberFormat="1" applyFont="1" applyFill="1" applyBorder="1" applyAlignment="1">
      <alignment horizontal="right" wrapText="1"/>
    </xf>
    <xf numFmtId="0" fontId="8" fillId="11" borderId="0" xfId="2" applyNumberFormat="1" applyFont="1" applyFill="1" applyAlignment="1">
      <alignment horizontal="center" wrapText="1"/>
    </xf>
    <xf numFmtId="0" fontId="20" fillId="0" borderId="0" xfId="2" applyNumberFormat="1" applyFont="1" applyFill="1" applyAlignment="1">
      <alignment horizontal="center" wrapText="1"/>
    </xf>
    <xf numFmtId="0" fontId="21" fillId="0" borderId="0" xfId="2" applyNumberFormat="1" applyFont="1" applyFill="1" applyAlignment="1">
      <alignment horizontal="center" wrapText="1"/>
    </xf>
    <xf numFmtId="164" fontId="17" fillId="0" borderId="0" xfId="0" applyFont="1" applyFill="1" applyBorder="1" applyAlignment="1">
      <alignment horizontal="center" vertical="center" wrapText="1"/>
    </xf>
    <xf numFmtId="0" fontId="19" fillId="0" borderId="0" xfId="2" applyNumberFormat="1" applyFont="1" applyFill="1" applyAlignment="1">
      <alignment horizontal="center" wrapText="1"/>
    </xf>
    <xf numFmtId="0" fontId="8" fillId="0" borderId="12" xfId="2" applyNumberFormat="1" applyFont="1" applyFill="1" applyBorder="1" applyAlignment="1">
      <alignment horizontal="center" wrapText="1"/>
    </xf>
    <xf numFmtId="0" fontId="6" fillId="11" borderId="4" xfId="1" applyFont="1" applyFill="1" applyBorder="1" applyAlignment="1">
      <alignment horizontal="center" vertical="center" textRotation="90" wrapText="1"/>
    </xf>
    <xf numFmtId="0" fontId="6" fillId="11" borderId="10" xfId="1" applyFont="1" applyFill="1" applyBorder="1" applyAlignment="1">
      <alignment horizontal="center" vertical="center" textRotation="90" wrapText="1"/>
    </xf>
    <xf numFmtId="0" fontId="4" fillId="11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6" fillId="11" borderId="9" xfId="1" applyFont="1" applyFill="1" applyBorder="1" applyAlignment="1">
      <alignment horizontal="center" vertical="center" textRotation="90" wrapText="1"/>
    </xf>
    <xf numFmtId="0" fontId="6" fillId="11" borderId="5" xfId="1" applyFont="1" applyFill="1" applyBorder="1" applyAlignment="1">
      <alignment horizontal="center" vertical="center" textRotation="90" wrapText="1"/>
    </xf>
    <xf numFmtId="0" fontId="6" fillId="11" borderId="6" xfId="1" applyFont="1" applyFill="1" applyBorder="1" applyAlignment="1">
      <alignment horizontal="center" vertical="center" textRotation="90" wrapText="1"/>
    </xf>
    <xf numFmtId="0" fontId="6" fillId="11" borderId="7" xfId="1" applyFont="1" applyFill="1" applyBorder="1" applyAlignment="1">
      <alignment horizontal="center" vertical="center" textRotation="90" wrapText="1"/>
    </xf>
    <xf numFmtId="0" fontId="6" fillId="11" borderId="8" xfId="1" applyFont="1" applyFill="1" applyBorder="1" applyAlignment="1">
      <alignment horizontal="center" vertical="center" textRotation="90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7" fillId="11" borderId="3" xfId="0" applyNumberFormat="1" applyFont="1" applyFill="1" applyBorder="1" applyAlignment="1">
      <alignment horizontal="center" vertical="center" textRotation="90" wrapText="1"/>
    </xf>
    <xf numFmtId="0" fontId="4" fillId="11" borderId="1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vertical="top" wrapText="1"/>
    </xf>
    <xf numFmtId="2" fontId="5" fillId="11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 xr:uid="{784F5FF5-4C4A-4E86-96C3-9F5615161A95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7323-F8AA-4A7E-96ED-823B567D0DBC}">
  <dimension ref="A1:I29"/>
  <sheetViews>
    <sheetView topLeftCell="A3" zoomScaleNormal="100" zoomScaleSheetLayoutView="100" workbookViewId="0">
      <selection activeCell="A30" sqref="A30"/>
    </sheetView>
  </sheetViews>
  <sheetFormatPr defaultRowHeight="12.75" x14ac:dyDescent="0.2"/>
  <cols>
    <col min="1" max="1" width="12" style="70" customWidth="1"/>
    <col min="2" max="2" width="42" style="70" customWidth="1"/>
    <col min="3" max="3" width="15.1640625" style="70" customWidth="1"/>
    <col min="4" max="4" width="5.83203125" style="70" customWidth="1"/>
    <col min="5" max="6" width="15" style="70" customWidth="1"/>
    <col min="7" max="7" width="60.83203125" style="70" customWidth="1"/>
    <col min="8" max="16384" width="9.33203125" style="70"/>
  </cols>
  <sheetData>
    <row r="1" spans="1:9" x14ac:dyDescent="0.2">
      <c r="A1" s="70" t="s">
        <v>0</v>
      </c>
    </row>
    <row r="2" spans="1:9" ht="43.35" customHeight="1" x14ac:dyDescent="0.2">
      <c r="A2" s="71" t="s">
        <v>0</v>
      </c>
      <c r="B2" s="71" t="s">
        <v>0</v>
      </c>
      <c r="C2" s="71" t="s">
        <v>0</v>
      </c>
      <c r="D2" s="71" t="s">
        <v>0</v>
      </c>
      <c r="E2" s="82" t="s">
        <v>245</v>
      </c>
      <c r="F2" s="82"/>
      <c r="G2" s="82"/>
    </row>
    <row r="3" spans="1:9" ht="18" customHeight="1" x14ac:dyDescent="0.2">
      <c r="A3" s="71" t="s">
        <v>0</v>
      </c>
      <c r="B3" s="71" t="s">
        <v>0</v>
      </c>
      <c r="C3" s="71" t="s">
        <v>0</v>
      </c>
      <c r="D3" s="71" t="s">
        <v>0</v>
      </c>
      <c r="E3" s="83" t="s">
        <v>0</v>
      </c>
      <c r="F3" s="83" t="s">
        <v>0</v>
      </c>
      <c r="G3" s="83" t="s">
        <v>0</v>
      </c>
    </row>
    <row r="4" spans="1:9" ht="18" customHeight="1" x14ac:dyDescent="0.2">
      <c r="A4" s="71" t="s">
        <v>0</v>
      </c>
      <c r="B4" s="71" t="s">
        <v>0</v>
      </c>
      <c r="C4" s="71" t="s">
        <v>0</v>
      </c>
      <c r="D4" s="71" t="s">
        <v>0</v>
      </c>
      <c r="E4" s="83" t="s">
        <v>0</v>
      </c>
      <c r="F4" s="83" t="s">
        <v>0</v>
      </c>
      <c r="G4" s="83" t="s">
        <v>0</v>
      </c>
    </row>
    <row r="5" spans="1:9" ht="12.75" customHeight="1" x14ac:dyDescent="0.2">
      <c r="A5" s="71" t="s">
        <v>0</v>
      </c>
      <c r="B5" s="71" t="s">
        <v>0</v>
      </c>
      <c r="C5" s="71" t="s">
        <v>0</v>
      </c>
      <c r="D5" s="71" t="s">
        <v>0</v>
      </c>
      <c r="E5" s="84" t="s">
        <v>1</v>
      </c>
      <c r="F5" s="84"/>
      <c r="G5" s="84"/>
    </row>
    <row r="6" spans="1:9" ht="12.75" customHeight="1" x14ac:dyDescent="0.2">
      <c r="A6" s="71" t="s">
        <v>0</v>
      </c>
      <c r="B6" s="71" t="s">
        <v>0</v>
      </c>
      <c r="C6" s="71" t="s">
        <v>0</v>
      </c>
      <c r="D6" s="71" t="s">
        <v>0</v>
      </c>
      <c r="E6" s="85" t="s">
        <v>257</v>
      </c>
      <c r="F6" s="86"/>
      <c r="G6" s="86"/>
    </row>
    <row r="7" spans="1:9" ht="30.4" customHeight="1" x14ac:dyDescent="0.2">
      <c r="A7" s="71" t="s">
        <v>0</v>
      </c>
      <c r="B7" s="71" t="s">
        <v>0</v>
      </c>
      <c r="C7" s="71" t="s">
        <v>0</v>
      </c>
      <c r="D7" s="71" t="s">
        <v>0</v>
      </c>
      <c r="E7" s="87" t="s">
        <v>2</v>
      </c>
      <c r="F7" s="87"/>
      <c r="G7" s="87"/>
    </row>
    <row r="8" spans="1:9" ht="31.35" customHeight="1" x14ac:dyDescent="0.2">
      <c r="A8" s="71" t="s">
        <v>0</v>
      </c>
      <c r="B8" s="71" t="s">
        <v>0</v>
      </c>
      <c r="C8" s="71" t="s">
        <v>0</v>
      </c>
      <c r="D8" s="71" t="s">
        <v>0</v>
      </c>
      <c r="E8" s="72" t="s">
        <v>0</v>
      </c>
      <c r="F8" s="72" t="s">
        <v>0</v>
      </c>
      <c r="G8" s="77" t="s">
        <v>258</v>
      </c>
    </row>
    <row r="9" spans="1:9" ht="12.75" customHeight="1" x14ac:dyDescent="0.2">
      <c r="A9" s="71" t="s">
        <v>0</v>
      </c>
      <c r="B9" s="71" t="s">
        <v>0</v>
      </c>
      <c r="C9" s="71" t="s">
        <v>0</v>
      </c>
      <c r="D9" s="71" t="s">
        <v>0</v>
      </c>
      <c r="E9" s="72" t="s">
        <v>0</v>
      </c>
      <c r="F9" s="72" t="s">
        <v>0</v>
      </c>
      <c r="G9" s="73" t="s">
        <v>3</v>
      </c>
    </row>
    <row r="10" spans="1:9" ht="12.75" customHeight="1" x14ac:dyDescent="0.2">
      <c r="A10" s="71" t="s">
        <v>0</v>
      </c>
      <c r="B10" s="71" t="s">
        <v>0</v>
      </c>
      <c r="C10" s="71" t="s">
        <v>0</v>
      </c>
      <c r="D10" s="71" t="s">
        <v>0</v>
      </c>
      <c r="E10" s="76" t="s">
        <v>0</v>
      </c>
      <c r="F10" s="76" t="s">
        <v>0</v>
      </c>
      <c r="G10" s="74" t="s">
        <v>4</v>
      </c>
    </row>
    <row r="11" spans="1:9" ht="12.75" customHeight="1" x14ac:dyDescent="0.2">
      <c r="A11" s="71" t="s">
        <v>0</v>
      </c>
      <c r="B11" s="71" t="s">
        <v>0</v>
      </c>
      <c r="C11" s="71" t="s">
        <v>0</v>
      </c>
      <c r="D11" s="71" t="s">
        <v>0</v>
      </c>
      <c r="E11" s="76" t="s">
        <v>0</v>
      </c>
      <c r="F11" s="76" t="s">
        <v>0</v>
      </c>
      <c r="G11" s="75" t="s">
        <v>259</v>
      </c>
    </row>
    <row r="12" spans="1:9" ht="30.2" customHeight="1" x14ac:dyDescent="0.2">
      <c r="A12" s="71" t="s">
        <v>0</v>
      </c>
      <c r="B12" s="71" t="s">
        <v>0</v>
      </c>
      <c r="C12" s="71" t="s">
        <v>0</v>
      </c>
      <c r="D12" s="71" t="s">
        <v>0</v>
      </c>
      <c r="E12" s="88" t="s">
        <v>5</v>
      </c>
      <c r="F12" s="88"/>
      <c r="G12" s="88"/>
    </row>
    <row r="13" spans="1:9" ht="12.75" customHeight="1" x14ac:dyDescent="0.2">
      <c r="A13" s="71" t="s">
        <v>0</v>
      </c>
      <c r="B13" s="71" t="s">
        <v>0</v>
      </c>
      <c r="C13" s="71" t="s">
        <v>0</v>
      </c>
      <c r="D13" s="71" t="s">
        <v>0</v>
      </c>
      <c r="E13" s="81" t="s">
        <v>6</v>
      </c>
      <c r="F13" s="81"/>
      <c r="G13" s="81"/>
    </row>
    <row r="14" spans="1:9" ht="27.2" customHeight="1" x14ac:dyDescent="0.2">
      <c r="A14" s="71" t="s">
        <v>0</v>
      </c>
      <c r="B14" s="71" t="s">
        <v>0</v>
      </c>
      <c r="C14" s="71" t="s">
        <v>0</v>
      </c>
      <c r="D14" s="71" t="s">
        <v>0</v>
      </c>
      <c r="E14" s="76" t="s">
        <v>0</v>
      </c>
      <c r="F14" s="76" t="s">
        <v>0</v>
      </c>
      <c r="G14" s="91" t="s">
        <v>254</v>
      </c>
      <c r="H14" s="91"/>
      <c r="I14" s="91"/>
    </row>
    <row r="15" spans="1:9" ht="12.75" customHeight="1" x14ac:dyDescent="0.2">
      <c r="A15" s="71" t="s">
        <v>0</v>
      </c>
      <c r="B15" s="71" t="s">
        <v>0</v>
      </c>
      <c r="C15" s="71" t="s">
        <v>0</v>
      </c>
      <c r="D15" s="71" t="s">
        <v>0</v>
      </c>
      <c r="E15" s="76" t="s">
        <v>0</v>
      </c>
      <c r="F15" s="76" t="s">
        <v>0</v>
      </c>
      <c r="G15" s="91"/>
      <c r="H15" s="91"/>
      <c r="I15" s="91"/>
    </row>
    <row r="16" spans="1:9" ht="12.75" customHeight="1" x14ac:dyDescent="0.2">
      <c r="A16" s="71"/>
      <c r="B16" s="71"/>
      <c r="C16" s="71"/>
      <c r="D16" s="71"/>
      <c r="E16" s="76"/>
      <c r="F16" s="76"/>
      <c r="G16" s="73" t="s">
        <v>3</v>
      </c>
      <c r="H16" s="78"/>
      <c r="I16" s="78"/>
    </row>
    <row r="17" spans="1:7" ht="12.75" customHeight="1" x14ac:dyDescent="0.2">
      <c r="A17" s="71" t="s">
        <v>0</v>
      </c>
      <c r="B17" s="71" t="s">
        <v>0</v>
      </c>
      <c r="C17" s="71" t="s">
        <v>0</v>
      </c>
      <c r="D17" s="71" t="s">
        <v>0</v>
      </c>
      <c r="E17" s="76" t="s">
        <v>0</v>
      </c>
      <c r="F17" s="76" t="s">
        <v>0</v>
      </c>
      <c r="G17" s="74" t="s">
        <v>7</v>
      </c>
    </row>
    <row r="18" spans="1:7" ht="12.75" customHeight="1" x14ac:dyDescent="0.2">
      <c r="A18" s="71" t="s">
        <v>0</v>
      </c>
      <c r="B18" s="71" t="s">
        <v>0</v>
      </c>
      <c r="C18" s="71" t="s">
        <v>0</v>
      </c>
      <c r="D18" s="71" t="s">
        <v>0</v>
      </c>
      <c r="E18" s="76" t="s">
        <v>0</v>
      </c>
      <c r="F18" s="76" t="s">
        <v>0</v>
      </c>
      <c r="G18" s="75" t="s">
        <v>259</v>
      </c>
    </row>
    <row r="19" spans="1:7" ht="23.65" customHeight="1" x14ac:dyDescent="0.2">
      <c r="A19" s="71" t="s">
        <v>0</v>
      </c>
      <c r="B19" s="71" t="s">
        <v>0</v>
      </c>
      <c r="C19" s="71" t="s">
        <v>0</v>
      </c>
      <c r="D19" s="71" t="s">
        <v>0</v>
      </c>
      <c r="E19" s="88" t="s">
        <v>184</v>
      </c>
      <c r="F19" s="88"/>
      <c r="G19" s="88"/>
    </row>
    <row r="20" spans="1:7" ht="29.45" customHeight="1" x14ac:dyDescent="0.2">
      <c r="A20" s="71" t="s">
        <v>0</v>
      </c>
      <c r="B20" s="71" t="s">
        <v>0</v>
      </c>
      <c r="C20" s="71" t="s">
        <v>0</v>
      </c>
      <c r="D20" s="71" t="s">
        <v>0</v>
      </c>
      <c r="E20" s="81" t="s">
        <v>8</v>
      </c>
      <c r="F20" s="81"/>
      <c r="G20" s="81"/>
    </row>
    <row r="21" spans="1:7" ht="25.9" customHeight="1" x14ac:dyDescent="0.2">
      <c r="A21" s="71" t="s">
        <v>0</v>
      </c>
      <c r="B21" s="71" t="s">
        <v>0</v>
      </c>
      <c r="C21" s="71" t="s">
        <v>0</v>
      </c>
      <c r="D21" s="71" t="s">
        <v>0</v>
      </c>
      <c r="E21" s="76" t="s">
        <v>0</v>
      </c>
      <c r="F21" s="76" t="s">
        <v>0</v>
      </c>
      <c r="G21" s="79"/>
    </row>
    <row r="22" spans="1:7" ht="12.75" customHeight="1" x14ac:dyDescent="0.2">
      <c r="A22" s="71" t="s">
        <v>0</v>
      </c>
      <c r="B22" s="71" t="s">
        <v>0</v>
      </c>
      <c r="C22" s="71" t="s">
        <v>0</v>
      </c>
      <c r="D22" s="71" t="s">
        <v>0</v>
      </c>
      <c r="E22" s="76" t="s">
        <v>0</v>
      </c>
      <c r="F22" s="76" t="s">
        <v>0</v>
      </c>
      <c r="G22" s="76" t="s">
        <v>3</v>
      </c>
    </row>
    <row r="23" spans="1:7" ht="12.75" customHeight="1" x14ac:dyDescent="0.2">
      <c r="A23" s="71" t="s">
        <v>0</v>
      </c>
      <c r="B23" s="71" t="s">
        <v>0</v>
      </c>
      <c r="C23" s="71" t="s">
        <v>0</v>
      </c>
      <c r="D23" s="71" t="s">
        <v>0</v>
      </c>
      <c r="E23" s="76" t="s">
        <v>0</v>
      </c>
      <c r="F23" s="76" t="s">
        <v>0</v>
      </c>
      <c r="G23" s="74" t="s">
        <v>9</v>
      </c>
    </row>
    <row r="24" spans="1:7" ht="12.75" customHeight="1" x14ac:dyDescent="0.2">
      <c r="A24" s="71" t="s">
        <v>0</v>
      </c>
      <c r="B24" s="71" t="s">
        <v>0</v>
      </c>
      <c r="C24" s="71" t="s">
        <v>0</v>
      </c>
      <c r="D24" s="71" t="s">
        <v>0</v>
      </c>
      <c r="E24" s="76" t="s">
        <v>0</v>
      </c>
      <c r="F24" s="76" t="s">
        <v>0</v>
      </c>
      <c r="G24" s="75"/>
    </row>
    <row r="25" spans="1:7" ht="18" customHeight="1" x14ac:dyDescent="0.2">
      <c r="A25" s="71" t="s">
        <v>0</v>
      </c>
      <c r="B25" s="71" t="s">
        <v>0</v>
      </c>
      <c r="C25" s="71" t="s">
        <v>0</v>
      </c>
      <c r="D25" s="71" t="s">
        <v>0</v>
      </c>
      <c r="E25" s="76" t="s">
        <v>0</v>
      </c>
      <c r="F25" s="76" t="s">
        <v>0</v>
      </c>
      <c r="G25" s="76" t="s">
        <v>0</v>
      </c>
    </row>
    <row r="26" spans="1:7" ht="24.95" customHeight="1" x14ac:dyDescent="0.2">
      <c r="A26" s="83" t="s">
        <v>10</v>
      </c>
      <c r="B26" s="83"/>
      <c r="C26" s="83"/>
      <c r="D26" s="83"/>
      <c r="E26" s="83"/>
      <c r="F26" s="83"/>
      <c r="G26" s="83"/>
    </row>
    <row r="27" spans="1:7" ht="12.75" customHeight="1" x14ac:dyDescent="0.25">
      <c r="A27" s="92" t="s">
        <v>255</v>
      </c>
      <c r="B27" s="92"/>
      <c r="C27" s="92"/>
      <c r="D27" s="92"/>
      <c r="E27" s="92"/>
      <c r="F27" s="92"/>
      <c r="G27" s="92"/>
    </row>
    <row r="28" spans="1:7" ht="12.75" customHeight="1" x14ac:dyDescent="0.2">
      <c r="A28" s="93" t="s">
        <v>11</v>
      </c>
      <c r="B28" s="93"/>
      <c r="C28" s="93"/>
      <c r="D28" s="93"/>
      <c r="E28" s="93"/>
      <c r="F28" s="93"/>
      <c r="G28" s="93"/>
    </row>
    <row r="29" spans="1:7" ht="18" customHeight="1" x14ac:dyDescent="0.2">
      <c r="A29" s="89" t="s">
        <v>260</v>
      </c>
      <c r="B29" s="90"/>
      <c r="C29" s="90"/>
      <c r="D29" s="90"/>
      <c r="E29" s="90"/>
      <c r="F29" s="90"/>
      <c r="G29" s="90"/>
    </row>
  </sheetData>
  <mergeCells count="13">
    <mergeCell ref="A29:G29"/>
    <mergeCell ref="G14:I15"/>
    <mergeCell ref="E19:G19"/>
    <mergeCell ref="E20:G20"/>
    <mergeCell ref="A26:G26"/>
    <mergeCell ref="A27:G27"/>
    <mergeCell ref="A28:G28"/>
    <mergeCell ref="E13:G13"/>
    <mergeCell ref="E2:G4"/>
    <mergeCell ref="E5:G5"/>
    <mergeCell ref="E6:G6"/>
    <mergeCell ref="E7:G7"/>
    <mergeCell ref="E12:G12"/>
  </mergeCells>
  <pageMargins left="0.19685039370078741" right="0.19685039370078741" top="0.19685039370078741" bottom="0.19685039370078741" header="0.31496062992125984" footer="0.31496062992125984"/>
  <pageSetup paperSize="9" scale="87" orientation="landscape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topLeftCell="D1" zoomScale="80" zoomScaleNormal="80" workbookViewId="0">
      <selection activeCell="O6" sqref="O6"/>
    </sheetView>
  </sheetViews>
  <sheetFormatPr defaultRowHeight="12.75" x14ac:dyDescent="0.2"/>
  <cols>
    <col min="1" max="1" width="49.83203125" style="21" customWidth="1"/>
    <col min="2" max="2" width="26.33203125" style="21" customWidth="1"/>
    <col min="3" max="3" width="30" style="21" customWidth="1"/>
    <col min="4" max="4" width="45.33203125" style="21" customWidth="1"/>
    <col min="5" max="5" width="31.83203125" style="21" customWidth="1"/>
    <col min="6" max="8" width="15" style="21" customWidth="1"/>
    <col min="9" max="9" width="14.83203125" style="21" customWidth="1"/>
    <col min="10" max="10" width="9.83203125" style="21" customWidth="1"/>
    <col min="11" max="11" width="8.83203125" style="21" customWidth="1"/>
    <col min="12" max="14" width="9" style="21" customWidth="1"/>
    <col min="15" max="15" width="8.83203125" style="21" customWidth="1"/>
    <col min="16" max="17" width="9.1640625" style="21" customWidth="1"/>
    <col min="18" max="18" width="11.5" style="21" customWidth="1"/>
    <col min="19" max="19" width="21.1640625" customWidth="1"/>
    <col min="20" max="20" width="10.1640625" bestFit="1" customWidth="1"/>
  </cols>
  <sheetData>
    <row r="1" spans="1:20" x14ac:dyDescent="0.2">
      <c r="A1" s="27" t="s">
        <v>0</v>
      </c>
    </row>
    <row r="2" spans="1:20" ht="31.35" customHeight="1" x14ac:dyDescent="0.2">
      <c r="A2" s="97" t="s">
        <v>12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0" ht="33.950000000000003" customHeight="1" x14ac:dyDescent="0.2">
      <c r="A3" s="98" t="s">
        <v>13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20" ht="188.25" customHeight="1" x14ac:dyDescent="0.2">
      <c r="A4" s="94" t="s">
        <v>174</v>
      </c>
      <c r="B4" s="94" t="s">
        <v>175</v>
      </c>
      <c r="C4" s="94" t="s">
        <v>176</v>
      </c>
      <c r="D4" s="100" t="s">
        <v>177</v>
      </c>
      <c r="E4" s="101"/>
      <c r="F4" s="102"/>
      <c r="G4" s="100" t="s">
        <v>178</v>
      </c>
      <c r="H4" s="102"/>
      <c r="I4" s="103" t="s">
        <v>179</v>
      </c>
      <c r="J4" s="103"/>
      <c r="K4" s="96" t="s">
        <v>17</v>
      </c>
      <c r="L4" s="96"/>
      <c r="M4" s="96"/>
      <c r="N4" s="96"/>
      <c r="O4" s="96"/>
      <c r="P4" s="96"/>
      <c r="Q4" s="104" t="s">
        <v>18</v>
      </c>
      <c r="R4" s="104"/>
      <c r="S4" s="104"/>
    </row>
    <row r="5" spans="1:20" ht="36.75" customHeight="1" x14ac:dyDescent="0.2">
      <c r="A5" s="99"/>
      <c r="B5" s="99"/>
      <c r="C5" s="99"/>
      <c r="D5" s="94" t="s">
        <v>19</v>
      </c>
      <c r="E5" s="94" t="s">
        <v>20</v>
      </c>
      <c r="F5" s="94" t="s">
        <v>21</v>
      </c>
      <c r="G5" s="94" t="s">
        <v>22</v>
      </c>
      <c r="H5" s="94" t="s">
        <v>23</v>
      </c>
      <c r="I5" s="103"/>
      <c r="J5" s="103"/>
      <c r="K5" s="96" t="s">
        <v>261</v>
      </c>
      <c r="L5" s="96"/>
      <c r="M5" s="96" t="s">
        <v>262</v>
      </c>
      <c r="N5" s="96"/>
      <c r="O5" s="96" t="s">
        <v>263</v>
      </c>
      <c r="P5" s="96"/>
      <c r="Q5" s="104" t="s">
        <v>0</v>
      </c>
      <c r="R5" s="104" t="s">
        <v>0</v>
      </c>
      <c r="S5" s="104" t="s">
        <v>0</v>
      </c>
    </row>
    <row r="6" spans="1:20" ht="71.25" customHeight="1" x14ac:dyDescent="0.2">
      <c r="A6" s="95"/>
      <c r="B6" s="95"/>
      <c r="C6" s="95"/>
      <c r="D6" s="95"/>
      <c r="E6" s="95"/>
      <c r="F6" s="95"/>
      <c r="G6" s="95"/>
      <c r="H6" s="95"/>
      <c r="I6" s="47" t="s">
        <v>24</v>
      </c>
      <c r="J6" s="47" t="s">
        <v>25</v>
      </c>
      <c r="K6" s="40" t="s">
        <v>26</v>
      </c>
      <c r="L6" s="40" t="s">
        <v>27</v>
      </c>
      <c r="M6" s="40" t="s">
        <v>26</v>
      </c>
      <c r="N6" s="40" t="s">
        <v>27</v>
      </c>
      <c r="O6" s="40" t="s">
        <v>26</v>
      </c>
      <c r="P6" s="40" t="s">
        <v>27</v>
      </c>
      <c r="Q6" s="40" t="s">
        <v>28</v>
      </c>
      <c r="R6" s="40" t="s">
        <v>29</v>
      </c>
      <c r="S6" s="2" t="s">
        <v>30</v>
      </c>
    </row>
    <row r="7" spans="1:20" ht="20.100000000000001" customHeight="1" x14ac:dyDescent="0.2">
      <c r="A7" s="40" t="s">
        <v>31</v>
      </c>
      <c r="B7" s="40" t="s">
        <v>32</v>
      </c>
      <c r="C7" s="40" t="s">
        <v>33</v>
      </c>
      <c r="D7" s="40" t="s">
        <v>34</v>
      </c>
      <c r="E7" s="40" t="s">
        <v>35</v>
      </c>
      <c r="F7" s="40" t="s">
        <v>36</v>
      </c>
      <c r="G7" s="40" t="s">
        <v>37</v>
      </c>
      <c r="H7" s="40" t="s">
        <v>38</v>
      </c>
      <c r="I7" s="40" t="s">
        <v>39</v>
      </c>
      <c r="J7" s="40" t="s">
        <v>40</v>
      </c>
      <c r="K7" s="40" t="s">
        <v>41</v>
      </c>
      <c r="L7" s="40" t="s">
        <v>42</v>
      </c>
      <c r="M7" s="40" t="s">
        <v>43</v>
      </c>
      <c r="N7" s="40" t="s">
        <v>44</v>
      </c>
      <c r="O7" s="40" t="s">
        <v>45</v>
      </c>
      <c r="P7" s="40" t="s">
        <v>46</v>
      </c>
      <c r="Q7" s="40" t="s">
        <v>47</v>
      </c>
      <c r="R7" s="40" t="s">
        <v>48</v>
      </c>
      <c r="S7" s="2" t="s">
        <v>49</v>
      </c>
    </row>
    <row r="8" spans="1:20" s="21" customFormat="1" ht="103.5" customHeight="1" x14ac:dyDescent="0.2">
      <c r="A8" s="68" t="s">
        <v>247</v>
      </c>
      <c r="B8" s="42" t="s">
        <v>50</v>
      </c>
      <c r="C8" s="42" t="s">
        <v>185</v>
      </c>
      <c r="D8" s="42" t="s">
        <v>189</v>
      </c>
      <c r="E8" s="42" t="s">
        <v>185</v>
      </c>
      <c r="F8" s="43"/>
      <c r="G8" s="43" t="s">
        <v>51</v>
      </c>
      <c r="H8" s="43" t="s">
        <v>0</v>
      </c>
      <c r="I8" s="43" t="s">
        <v>52</v>
      </c>
      <c r="J8" s="43" t="s">
        <v>53</v>
      </c>
      <c r="K8" s="44">
        <v>10</v>
      </c>
      <c r="L8" s="44">
        <v>0</v>
      </c>
      <c r="M8" s="44">
        <v>10</v>
      </c>
      <c r="N8" s="44">
        <v>0</v>
      </c>
      <c r="O8" s="44">
        <v>10</v>
      </c>
      <c r="P8" s="44">
        <v>0</v>
      </c>
      <c r="Q8" s="48" t="s">
        <v>182</v>
      </c>
      <c r="R8" s="48" t="s">
        <v>181</v>
      </c>
      <c r="S8" s="18" t="s">
        <v>180</v>
      </c>
      <c r="T8" s="21">
        <f>K8+K9+K10+K11+K12</f>
        <v>48</v>
      </c>
    </row>
    <row r="9" spans="1:20" s="21" customFormat="1" ht="110.25" customHeight="1" x14ac:dyDescent="0.2">
      <c r="A9" s="68" t="s">
        <v>248</v>
      </c>
      <c r="B9" s="42" t="s">
        <v>50</v>
      </c>
      <c r="C9" s="42" t="s">
        <v>54</v>
      </c>
      <c r="D9" s="42" t="s">
        <v>189</v>
      </c>
      <c r="E9" s="42" t="s">
        <v>54</v>
      </c>
      <c r="F9" s="43" t="s">
        <v>0</v>
      </c>
      <c r="G9" s="43" t="s">
        <v>51</v>
      </c>
      <c r="H9" s="43" t="s">
        <v>0</v>
      </c>
      <c r="I9" s="43" t="s">
        <v>52</v>
      </c>
      <c r="J9" s="43" t="s">
        <v>53</v>
      </c>
      <c r="K9" s="44">
        <v>10</v>
      </c>
      <c r="L9" s="44">
        <v>0</v>
      </c>
      <c r="M9" s="44">
        <v>10</v>
      </c>
      <c r="N9" s="44">
        <v>0</v>
      </c>
      <c r="O9" s="44">
        <v>10</v>
      </c>
      <c r="P9" s="44">
        <v>0</v>
      </c>
      <c r="Q9" s="48" t="s">
        <v>182</v>
      </c>
      <c r="R9" s="48" t="s">
        <v>181</v>
      </c>
      <c r="S9" s="19" t="s">
        <v>180</v>
      </c>
    </row>
    <row r="10" spans="1:20" s="21" customFormat="1" ht="106.5" customHeight="1" x14ac:dyDescent="0.2">
      <c r="A10" s="68" t="s">
        <v>249</v>
      </c>
      <c r="B10" s="42" t="s">
        <v>50</v>
      </c>
      <c r="C10" s="42" t="s">
        <v>55</v>
      </c>
      <c r="D10" s="42" t="s">
        <v>189</v>
      </c>
      <c r="E10" s="42" t="s">
        <v>55</v>
      </c>
      <c r="F10" s="43" t="s">
        <v>0</v>
      </c>
      <c r="G10" s="43" t="s">
        <v>51</v>
      </c>
      <c r="H10" s="43" t="s">
        <v>0</v>
      </c>
      <c r="I10" s="43" t="s">
        <v>52</v>
      </c>
      <c r="J10" s="43" t="s">
        <v>53</v>
      </c>
      <c r="K10" s="44">
        <v>6</v>
      </c>
      <c r="L10" s="44">
        <v>0</v>
      </c>
      <c r="M10" s="44">
        <f>K10</f>
        <v>6</v>
      </c>
      <c r="N10" s="44">
        <v>0</v>
      </c>
      <c r="O10" s="44">
        <f>K10</f>
        <v>6</v>
      </c>
      <c r="P10" s="44">
        <v>0</v>
      </c>
      <c r="Q10" s="48" t="s">
        <v>182</v>
      </c>
      <c r="R10" s="48" t="s">
        <v>181</v>
      </c>
      <c r="S10" s="25" t="s">
        <v>180</v>
      </c>
    </row>
    <row r="11" spans="1:20" s="21" customFormat="1" ht="108.75" customHeight="1" x14ac:dyDescent="0.2">
      <c r="A11" s="68" t="s">
        <v>250</v>
      </c>
      <c r="B11" s="42" t="s">
        <v>50</v>
      </c>
      <c r="C11" s="42" t="s">
        <v>56</v>
      </c>
      <c r="D11" s="42" t="s">
        <v>189</v>
      </c>
      <c r="E11" s="42" t="s">
        <v>56</v>
      </c>
      <c r="F11" s="43" t="s">
        <v>0</v>
      </c>
      <c r="G11" s="43" t="s">
        <v>51</v>
      </c>
      <c r="H11" s="43" t="s">
        <v>0</v>
      </c>
      <c r="I11" s="43" t="s">
        <v>52</v>
      </c>
      <c r="J11" s="43" t="s">
        <v>53</v>
      </c>
      <c r="K11" s="44">
        <v>10</v>
      </c>
      <c r="L11" s="44">
        <v>0</v>
      </c>
      <c r="M11" s="44">
        <f>K11</f>
        <v>10</v>
      </c>
      <c r="N11" s="44">
        <v>0</v>
      </c>
      <c r="O11" s="44">
        <f>K11</f>
        <v>10</v>
      </c>
      <c r="P11" s="44">
        <v>0</v>
      </c>
      <c r="Q11" s="48" t="s">
        <v>182</v>
      </c>
      <c r="R11" s="48" t="s">
        <v>181</v>
      </c>
      <c r="S11" s="26" t="s">
        <v>180</v>
      </c>
    </row>
    <row r="12" spans="1:20" s="21" customFormat="1" ht="108.75" customHeight="1" x14ac:dyDescent="0.2">
      <c r="A12" s="68" t="s">
        <v>251</v>
      </c>
      <c r="B12" s="45" t="s">
        <v>50</v>
      </c>
      <c r="C12" s="46" t="s">
        <v>186</v>
      </c>
      <c r="D12" s="42" t="s">
        <v>189</v>
      </c>
      <c r="E12" s="46" t="s">
        <v>186</v>
      </c>
      <c r="F12" s="49"/>
      <c r="G12" s="50" t="s">
        <v>51</v>
      </c>
      <c r="H12" s="49"/>
      <c r="I12" s="43" t="s">
        <v>52</v>
      </c>
      <c r="J12" s="43" t="s">
        <v>53</v>
      </c>
      <c r="K12" s="51">
        <v>12</v>
      </c>
      <c r="L12" s="44">
        <v>0</v>
      </c>
      <c r="M12" s="51">
        <f>K12</f>
        <v>12</v>
      </c>
      <c r="N12" s="44">
        <v>0</v>
      </c>
      <c r="O12" s="51">
        <f>K12</f>
        <v>12</v>
      </c>
      <c r="P12" s="44">
        <v>0</v>
      </c>
      <c r="Q12" s="48" t="s">
        <v>182</v>
      </c>
      <c r="R12" s="48" t="s">
        <v>181</v>
      </c>
      <c r="S12" s="20" t="s">
        <v>180</v>
      </c>
    </row>
    <row r="13" spans="1:20" ht="409.5" customHeight="1" x14ac:dyDescent="0.2">
      <c r="A13" s="68" t="s">
        <v>253</v>
      </c>
      <c r="B13" s="52" t="s">
        <v>190</v>
      </c>
      <c r="C13" s="52" t="s">
        <v>191</v>
      </c>
      <c r="D13" s="52" t="s">
        <v>192</v>
      </c>
      <c r="E13" s="52" t="s">
        <v>54</v>
      </c>
      <c r="F13" s="52" t="s">
        <v>0</v>
      </c>
      <c r="G13" s="52" t="s">
        <v>51</v>
      </c>
      <c r="H13" s="52" t="s">
        <v>0</v>
      </c>
      <c r="I13" s="52" t="s">
        <v>52</v>
      </c>
      <c r="J13" s="52" t="s">
        <v>53</v>
      </c>
      <c r="K13" s="53">
        <v>924</v>
      </c>
      <c r="L13" s="53" t="s">
        <v>0</v>
      </c>
      <c r="M13" s="53">
        <f t="shared" ref="M13" si="0">K13</f>
        <v>924</v>
      </c>
      <c r="N13" s="53" t="s">
        <v>0</v>
      </c>
      <c r="O13" s="53">
        <f t="shared" ref="O13" si="1">M13</f>
        <v>924</v>
      </c>
      <c r="P13" s="53" t="s">
        <v>0</v>
      </c>
      <c r="Q13" s="54" t="s">
        <v>182</v>
      </c>
      <c r="R13" s="54" t="s">
        <v>181</v>
      </c>
      <c r="S13" s="54" t="s">
        <v>180</v>
      </c>
    </row>
    <row r="14" spans="1:20" ht="409.6" customHeight="1" x14ac:dyDescent="0.2">
      <c r="A14" s="68" t="s">
        <v>252</v>
      </c>
      <c r="B14" s="52" t="s">
        <v>190</v>
      </c>
      <c r="C14" s="52" t="s">
        <v>191</v>
      </c>
      <c r="D14" s="52" t="s">
        <v>192</v>
      </c>
      <c r="E14" s="52" t="s">
        <v>55</v>
      </c>
      <c r="F14" s="52"/>
      <c r="G14" s="52" t="s">
        <v>51</v>
      </c>
      <c r="H14" s="52" t="s">
        <v>0</v>
      </c>
      <c r="I14" s="52" t="s">
        <v>52</v>
      </c>
      <c r="J14" s="52" t="s">
        <v>53</v>
      </c>
      <c r="K14" s="80">
        <v>267</v>
      </c>
      <c r="L14" s="53" t="s">
        <v>0</v>
      </c>
      <c r="M14" s="53">
        <f>K14</f>
        <v>267</v>
      </c>
      <c r="N14" s="53" t="s">
        <v>0</v>
      </c>
      <c r="O14" s="53">
        <f>K14</f>
        <v>267</v>
      </c>
      <c r="P14" s="53" t="s">
        <v>0</v>
      </c>
      <c r="Q14" s="54" t="s">
        <v>182</v>
      </c>
      <c r="R14" s="54" t="s">
        <v>181</v>
      </c>
      <c r="S14" s="54" t="s">
        <v>180</v>
      </c>
    </row>
    <row r="15" spans="1:20" ht="409.5" x14ac:dyDescent="0.2">
      <c r="A15" s="68" t="s">
        <v>193</v>
      </c>
      <c r="B15" s="52" t="s">
        <v>194</v>
      </c>
      <c r="C15" s="52" t="s">
        <v>195</v>
      </c>
      <c r="D15" s="52" t="s">
        <v>196</v>
      </c>
      <c r="E15" s="52" t="s">
        <v>195</v>
      </c>
      <c r="F15" s="52"/>
      <c r="G15" s="52" t="s">
        <v>51</v>
      </c>
      <c r="H15" s="52"/>
      <c r="I15" s="52" t="s">
        <v>197</v>
      </c>
      <c r="J15" s="52" t="s">
        <v>198</v>
      </c>
      <c r="K15" s="53">
        <v>21</v>
      </c>
      <c r="L15" s="53"/>
      <c r="M15" s="53">
        <f t="shared" ref="M15" si="2">K15</f>
        <v>21</v>
      </c>
      <c r="N15" s="53"/>
      <c r="O15" s="53">
        <f t="shared" ref="O15" si="3">M15</f>
        <v>21</v>
      </c>
      <c r="P15" s="53"/>
      <c r="Q15" s="54" t="s">
        <v>199</v>
      </c>
      <c r="R15" s="55">
        <v>41967</v>
      </c>
      <c r="S15" s="54" t="s">
        <v>200</v>
      </c>
    </row>
    <row r="16" spans="1:20" x14ac:dyDescent="0.2">
      <c r="A16" s="24"/>
      <c r="B16" s="24"/>
      <c r="C16" s="24"/>
      <c r="D16" s="24"/>
      <c r="E16" s="24"/>
    </row>
    <row r="17" spans="1:5" x14ac:dyDescent="0.2">
      <c r="A17" s="24"/>
      <c r="B17" s="24"/>
      <c r="C17" s="24"/>
      <c r="D17" s="24"/>
      <c r="E17" s="24"/>
    </row>
    <row r="18" spans="1:5" x14ac:dyDescent="0.2">
      <c r="A18" s="24"/>
      <c r="B18" s="24"/>
      <c r="C18" s="24"/>
      <c r="D18" s="24"/>
      <c r="E18" s="24"/>
    </row>
    <row r="19" spans="1:5" x14ac:dyDescent="0.2">
      <c r="A19" s="24"/>
      <c r="B19" s="24"/>
      <c r="C19" s="24"/>
      <c r="D19" s="24"/>
      <c r="E19" s="24"/>
    </row>
    <row r="20" spans="1:5" x14ac:dyDescent="0.2">
      <c r="A20" s="24"/>
      <c r="B20" s="24"/>
      <c r="C20" s="24"/>
      <c r="D20" s="24"/>
      <c r="E20" s="24"/>
    </row>
    <row r="21" spans="1:5" x14ac:dyDescent="0.2">
      <c r="A21" s="24"/>
      <c r="B21" s="24"/>
      <c r="C21" s="24"/>
      <c r="D21" s="24"/>
      <c r="E21" s="24"/>
    </row>
    <row r="22" spans="1:5" x14ac:dyDescent="0.2">
      <c r="A22" s="24"/>
      <c r="B22" s="24"/>
      <c r="C22" s="24"/>
      <c r="D22" s="24"/>
      <c r="E22" s="24"/>
    </row>
    <row r="23" spans="1:5" x14ac:dyDescent="0.2">
      <c r="A23" s="24"/>
      <c r="B23" s="24"/>
      <c r="C23" s="24"/>
      <c r="D23" s="24"/>
      <c r="E23" s="24"/>
    </row>
    <row r="24" spans="1:5" x14ac:dyDescent="0.2">
      <c r="A24" s="24"/>
      <c r="B24" s="24"/>
      <c r="C24" s="24"/>
      <c r="D24" s="24"/>
      <c r="E24" s="24"/>
    </row>
    <row r="25" spans="1:5" x14ac:dyDescent="0.2">
      <c r="A25" s="24"/>
      <c r="B25" s="24"/>
      <c r="C25" s="24"/>
      <c r="D25" s="24"/>
      <c r="E25" s="24"/>
    </row>
    <row r="26" spans="1:5" x14ac:dyDescent="0.2">
      <c r="A26" s="24"/>
      <c r="B26" s="24"/>
      <c r="C26" s="24"/>
      <c r="D26" s="24"/>
      <c r="E26" s="24"/>
    </row>
    <row r="27" spans="1:5" x14ac:dyDescent="0.2">
      <c r="A27" s="24"/>
      <c r="B27" s="24"/>
      <c r="C27" s="24"/>
      <c r="D27" s="24"/>
      <c r="E27" s="24"/>
    </row>
    <row r="28" spans="1:5" x14ac:dyDescent="0.2">
      <c r="A28" s="24"/>
      <c r="B28" s="24"/>
      <c r="C28" s="24"/>
      <c r="D28" s="24"/>
      <c r="E28" s="24"/>
    </row>
    <row r="29" spans="1:5" x14ac:dyDescent="0.2">
      <c r="A29" s="24"/>
      <c r="B29" s="24"/>
      <c r="C29" s="24"/>
      <c r="D29" s="24"/>
      <c r="E29" s="24"/>
    </row>
    <row r="30" spans="1:5" x14ac:dyDescent="0.2">
      <c r="A30" s="24"/>
      <c r="B30" s="24"/>
      <c r="C30" s="24"/>
      <c r="D30" s="24"/>
      <c r="E30" s="24"/>
    </row>
    <row r="31" spans="1:5" x14ac:dyDescent="0.2">
      <c r="A31" s="24"/>
      <c r="B31" s="24"/>
      <c r="C31" s="24"/>
      <c r="D31" s="24"/>
      <c r="E31" s="24"/>
    </row>
    <row r="32" spans="1:5" x14ac:dyDescent="0.2">
      <c r="A32" s="24"/>
      <c r="B32" s="24"/>
      <c r="C32" s="24"/>
      <c r="D32" s="24"/>
      <c r="E32" s="24"/>
    </row>
    <row r="33" spans="1:5" x14ac:dyDescent="0.2">
      <c r="A33" s="24"/>
      <c r="B33" s="24"/>
      <c r="C33" s="24"/>
      <c r="D33" s="24"/>
      <c r="E33" s="24"/>
    </row>
    <row r="34" spans="1:5" x14ac:dyDescent="0.2">
      <c r="A34" s="24"/>
      <c r="B34" s="24"/>
      <c r="C34" s="24"/>
      <c r="D34" s="24"/>
      <c r="E34" s="24"/>
    </row>
    <row r="35" spans="1:5" x14ac:dyDescent="0.2">
      <c r="A35" s="24"/>
      <c r="B35" s="24"/>
      <c r="C35" s="24"/>
      <c r="D35" s="24"/>
      <c r="E35" s="24"/>
    </row>
    <row r="36" spans="1:5" x14ac:dyDescent="0.2">
      <c r="A36" s="24"/>
      <c r="B36" s="24"/>
      <c r="C36" s="24"/>
      <c r="D36" s="24"/>
      <c r="E36" s="24"/>
    </row>
    <row r="37" spans="1:5" x14ac:dyDescent="0.2">
      <c r="A37" s="24"/>
      <c r="B37" s="24"/>
      <c r="C37" s="24"/>
      <c r="D37" s="24"/>
      <c r="E37" s="24"/>
    </row>
    <row r="38" spans="1:5" x14ac:dyDescent="0.2">
      <c r="A38" s="24"/>
      <c r="B38" s="24"/>
      <c r="C38" s="24"/>
      <c r="D38" s="24"/>
      <c r="E38" s="24"/>
    </row>
    <row r="39" spans="1:5" x14ac:dyDescent="0.2">
      <c r="A39" s="24"/>
      <c r="B39" s="24"/>
      <c r="C39" s="24"/>
      <c r="D39" s="24"/>
      <c r="E39" s="24"/>
    </row>
    <row r="40" spans="1:5" x14ac:dyDescent="0.2">
      <c r="A40" s="24"/>
      <c r="B40" s="24"/>
      <c r="C40" s="24"/>
      <c r="D40" s="24"/>
      <c r="E40" s="24"/>
    </row>
    <row r="41" spans="1:5" x14ac:dyDescent="0.2">
      <c r="A41" s="24"/>
      <c r="B41" s="24"/>
      <c r="C41" s="24"/>
      <c r="D41" s="24"/>
      <c r="E41" s="24"/>
    </row>
    <row r="42" spans="1:5" x14ac:dyDescent="0.2">
      <c r="A42" s="24"/>
      <c r="B42" s="24"/>
      <c r="C42" s="24"/>
      <c r="D42" s="24"/>
      <c r="E42" s="24"/>
    </row>
    <row r="43" spans="1:5" x14ac:dyDescent="0.2">
      <c r="A43" s="24"/>
      <c r="B43" s="24"/>
      <c r="C43" s="24"/>
      <c r="D43" s="24"/>
      <c r="E43" s="24"/>
    </row>
    <row r="44" spans="1:5" x14ac:dyDescent="0.2">
      <c r="A44" s="24"/>
      <c r="B44" s="24"/>
      <c r="C44" s="24"/>
      <c r="D44" s="24"/>
      <c r="E44" s="24"/>
    </row>
    <row r="45" spans="1:5" x14ac:dyDescent="0.2">
      <c r="A45" s="24"/>
      <c r="B45" s="24"/>
      <c r="C45" s="24"/>
      <c r="D45" s="24"/>
      <c r="E45" s="24"/>
    </row>
  </sheetData>
  <mergeCells count="18">
    <mergeCell ref="A2:S2"/>
    <mergeCell ref="A3:S3"/>
    <mergeCell ref="A4:A6"/>
    <mergeCell ref="B4:B6"/>
    <mergeCell ref="C4:C6"/>
    <mergeCell ref="D4:F4"/>
    <mergeCell ref="G4:H4"/>
    <mergeCell ref="I4:J5"/>
    <mergeCell ref="K4:P4"/>
    <mergeCell ref="Q4:S5"/>
    <mergeCell ref="D5:D6"/>
    <mergeCell ref="E5:E6"/>
    <mergeCell ref="F5:F6"/>
    <mergeCell ref="G5:G6"/>
    <mergeCell ref="H5:H6"/>
    <mergeCell ref="K5:L5"/>
    <mergeCell ref="M5:N5"/>
    <mergeCell ref="O5:P5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8"/>
  <sheetViews>
    <sheetView tabSelected="1" topLeftCell="F48" zoomScaleNormal="100" workbookViewId="0">
      <selection activeCell="K48" sqref="K48"/>
    </sheetView>
  </sheetViews>
  <sheetFormatPr defaultRowHeight="12.75" x14ac:dyDescent="0.2"/>
  <cols>
    <col min="1" max="1" width="31.5" style="21" customWidth="1"/>
    <col min="2" max="2" width="22.5" style="21" customWidth="1"/>
    <col min="3" max="3" width="44.83203125" style="21" customWidth="1"/>
    <col min="4" max="4" width="28.33203125" style="21" customWidth="1"/>
    <col min="5" max="7" width="15" style="21" customWidth="1"/>
    <col min="8" max="8" width="50.1640625" style="21" customWidth="1"/>
    <col min="9" max="9" width="10.1640625" style="21" customWidth="1"/>
    <col min="10" max="10" width="12.33203125" style="21" customWidth="1"/>
    <col min="11" max="11" width="12.5" style="21" customWidth="1"/>
    <col min="12" max="12" width="13.1640625" style="21" customWidth="1"/>
    <col min="13" max="13" width="21.6640625" style="21" customWidth="1"/>
  </cols>
  <sheetData>
    <row r="1" spans="1:13" x14ac:dyDescent="0.2">
      <c r="A1" s="27" t="s">
        <v>0</v>
      </c>
    </row>
    <row r="2" spans="1:13" ht="31.15" customHeight="1" x14ac:dyDescent="0.2">
      <c r="A2" s="98" t="s">
        <v>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95.65" customHeight="1" x14ac:dyDescent="0.2">
      <c r="A3" s="105" t="s">
        <v>174</v>
      </c>
      <c r="B3" s="96" t="s">
        <v>14</v>
      </c>
      <c r="C3" s="96" t="s">
        <v>15</v>
      </c>
      <c r="D3" s="96"/>
      <c r="E3" s="96"/>
      <c r="F3" s="96" t="s">
        <v>16</v>
      </c>
      <c r="G3" s="96"/>
      <c r="H3" s="96" t="s">
        <v>58</v>
      </c>
      <c r="I3" s="96"/>
      <c r="J3" s="96" t="s">
        <v>59</v>
      </c>
      <c r="K3" s="96"/>
      <c r="L3" s="96"/>
      <c r="M3" s="96" t="s">
        <v>60</v>
      </c>
    </row>
    <row r="4" spans="1:13" ht="160.5" customHeight="1" x14ac:dyDescent="0.2">
      <c r="A4" s="106" t="s">
        <v>0</v>
      </c>
      <c r="B4" s="96" t="s">
        <v>0</v>
      </c>
      <c r="C4" s="40" t="s">
        <v>19</v>
      </c>
      <c r="D4" s="40" t="s">
        <v>20</v>
      </c>
      <c r="E4" s="40" t="s">
        <v>21</v>
      </c>
      <c r="F4" s="40" t="s">
        <v>22</v>
      </c>
      <c r="G4" s="40" t="s">
        <v>23</v>
      </c>
      <c r="H4" s="40" t="s">
        <v>24</v>
      </c>
      <c r="I4" s="40" t="s">
        <v>25</v>
      </c>
      <c r="J4" s="40" t="s">
        <v>261</v>
      </c>
      <c r="K4" s="40" t="s">
        <v>262</v>
      </c>
      <c r="L4" s="40" t="s">
        <v>263</v>
      </c>
      <c r="M4" s="96" t="s">
        <v>0</v>
      </c>
    </row>
    <row r="5" spans="1:13" s="21" customFormat="1" ht="103.5" customHeight="1" x14ac:dyDescent="0.2">
      <c r="A5" s="41" t="s">
        <v>247</v>
      </c>
      <c r="B5" s="42" t="s">
        <v>50</v>
      </c>
      <c r="C5" s="42" t="s">
        <v>189</v>
      </c>
      <c r="D5" s="42" t="s">
        <v>185</v>
      </c>
      <c r="E5" s="42"/>
      <c r="F5" s="42" t="s">
        <v>51</v>
      </c>
      <c r="G5" s="42"/>
      <c r="H5" s="42" t="s">
        <v>61</v>
      </c>
      <c r="I5" s="43" t="s">
        <v>62</v>
      </c>
      <c r="J5" s="44">
        <f>Part1_1!K8/(Part1_1!K8+Part1_1!K9+Part1_1!K10+Part1_1!K11+Part1_1!K12)*100</f>
        <v>20.833333333333336</v>
      </c>
      <c r="K5" s="44">
        <f>J5</f>
        <v>20.833333333333336</v>
      </c>
      <c r="L5" s="44">
        <f>J5</f>
        <v>20.833333333333336</v>
      </c>
      <c r="M5" s="112">
        <v>5</v>
      </c>
    </row>
    <row r="6" spans="1:13" s="21" customFormat="1" ht="102.75" customHeight="1" x14ac:dyDescent="0.2">
      <c r="A6" s="41" t="s">
        <v>247</v>
      </c>
      <c r="B6" s="42" t="s">
        <v>50</v>
      </c>
      <c r="C6" s="42" t="s">
        <v>189</v>
      </c>
      <c r="D6" s="42" t="s">
        <v>185</v>
      </c>
      <c r="E6" s="42"/>
      <c r="F6" s="42" t="s">
        <v>51</v>
      </c>
      <c r="G6" s="42"/>
      <c r="H6" s="42" t="s">
        <v>183</v>
      </c>
      <c r="I6" s="43" t="s">
        <v>62</v>
      </c>
      <c r="J6" s="44">
        <v>0</v>
      </c>
      <c r="K6" s="44">
        <f>J6</f>
        <v>0</v>
      </c>
      <c r="L6" s="44">
        <f>J6</f>
        <v>0</v>
      </c>
      <c r="M6" s="112">
        <v>5</v>
      </c>
    </row>
    <row r="7" spans="1:13" s="21" customFormat="1" ht="98.45" customHeight="1" x14ac:dyDescent="0.2">
      <c r="A7" s="41" t="s">
        <v>247</v>
      </c>
      <c r="B7" s="42" t="s">
        <v>50</v>
      </c>
      <c r="C7" s="42" t="s">
        <v>189</v>
      </c>
      <c r="D7" s="42" t="s">
        <v>185</v>
      </c>
      <c r="E7" s="42"/>
      <c r="F7" s="42" t="s">
        <v>51</v>
      </c>
      <c r="G7" s="42"/>
      <c r="H7" s="42" t="s">
        <v>187</v>
      </c>
      <c r="I7" s="43" t="s">
        <v>62</v>
      </c>
      <c r="J7" s="44">
        <v>100</v>
      </c>
      <c r="K7" s="44">
        <v>100</v>
      </c>
      <c r="L7" s="44">
        <v>100</v>
      </c>
      <c r="M7" s="112">
        <v>5</v>
      </c>
    </row>
    <row r="8" spans="1:13" s="21" customFormat="1" ht="97.9" customHeight="1" x14ac:dyDescent="0.2">
      <c r="A8" s="41" t="s">
        <v>247</v>
      </c>
      <c r="B8" s="42" t="s">
        <v>50</v>
      </c>
      <c r="C8" s="42" t="s">
        <v>189</v>
      </c>
      <c r="D8" s="42" t="s">
        <v>185</v>
      </c>
      <c r="E8" s="42"/>
      <c r="F8" s="42" t="s">
        <v>51</v>
      </c>
      <c r="G8" s="42"/>
      <c r="H8" s="42" t="s">
        <v>65</v>
      </c>
      <c r="I8" s="43" t="s">
        <v>62</v>
      </c>
      <c r="J8" s="44">
        <v>100</v>
      </c>
      <c r="K8" s="44">
        <v>100</v>
      </c>
      <c r="L8" s="44">
        <v>100</v>
      </c>
      <c r="M8" s="112">
        <v>5</v>
      </c>
    </row>
    <row r="9" spans="1:13" s="21" customFormat="1" ht="96" customHeight="1" x14ac:dyDescent="0.2">
      <c r="A9" s="41" t="s">
        <v>247</v>
      </c>
      <c r="B9" s="42" t="s">
        <v>50</v>
      </c>
      <c r="C9" s="42" t="s">
        <v>189</v>
      </c>
      <c r="D9" s="42" t="s">
        <v>185</v>
      </c>
      <c r="E9" s="42"/>
      <c r="F9" s="42" t="s">
        <v>51</v>
      </c>
      <c r="G9" s="42"/>
      <c r="H9" s="42" t="s">
        <v>64</v>
      </c>
      <c r="I9" s="43" t="s">
        <v>62</v>
      </c>
      <c r="J9" s="44">
        <v>100</v>
      </c>
      <c r="K9" s="44">
        <v>100</v>
      </c>
      <c r="L9" s="44">
        <v>100</v>
      </c>
      <c r="M9" s="112">
        <v>5</v>
      </c>
    </row>
    <row r="10" spans="1:13" s="21" customFormat="1" ht="213" customHeight="1" x14ac:dyDescent="0.2">
      <c r="A10" s="41" t="s">
        <v>247</v>
      </c>
      <c r="B10" s="42" t="s">
        <v>50</v>
      </c>
      <c r="C10" s="42" t="s">
        <v>189</v>
      </c>
      <c r="D10" s="42" t="s">
        <v>185</v>
      </c>
      <c r="E10" s="42"/>
      <c r="F10" s="42" t="s">
        <v>51</v>
      </c>
      <c r="G10" s="42"/>
      <c r="H10" s="42" t="s">
        <v>63</v>
      </c>
      <c r="I10" s="43" t="s">
        <v>62</v>
      </c>
      <c r="J10" s="44">
        <v>100</v>
      </c>
      <c r="K10" s="44">
        <v>100</v>
      </c>
      <c r="L10" s="44">
        <v>100</v>
      </c>
      <c r="M10" s="112">
        <v>5</v>
      </c>
    </row>
    <row r="11" spans="1:13" s="21" customFormat="1" ht="189.75" customHeight="1" x14ac:dyDescent="0.2">
      <c r="A11" s="41" t="s">
        <v>248</v>
      </c>
      <c r="B11" s="42" t="s">
        <v>50</v>
      </c>
      <c r="C11" s="42" t="s">
        <v>189</v>
      </c>
      <c r="D11" s="42" t="s">
        <v>54</v>
      </c>
      <c r="E11" s="42"/>
      <c r="F11" s="42" t="s">
        <v>51</v>
      </c>
      <c r="G11" s="42"/>
      <c r="H11" s="42" t="s">
        <v>61</v>
      </c>
      <c r="I11" s="43" t="s">
        <v>62</v>
      </c>
      <c r="J11" s="44">
        <f>Part1_1!K9/(Part1_1!K8+Part1_1!K9+Part1_1!K10+Part1_1!K11+Part1_1!K12)*100</f>
        <v>20.833333333333336</v>
      </c>
      <c r="K11" s="44">
        <f>J11</f>
        <v>20.833333333333336</v>
      </c>
      <c r="L11" s="44">
        <f>J11</f>
        <v>20.833333333333336</v>
      </c>
      <c r="M11" s="112">
        <v>5</v>
      </c>
    </row>
    <row r="12" spans="1:13" ht="286.89999999999998" customHeight="1" x14ac:dyDescent="0.2">
      <c r="A12" s="41" t="s">
        <v>248</v>
      </c>
      <c r="B12" s="42" t="s">
        <v>50</v>
      </c>
      <c r="C12" s="42" t="s">
        <v>189</v>
      </c>
      <c r="D12" s="42" t="s">
        <v>54</v>
      </c>
      <c r="E12" s="42"/>
      <c r="F12" s="42" t="s">
        <v>51</v>
      </c>
      <c r="G12" s="42"/>
      <c r="H12" s="42" t="s">
        <v>183</v>
      </c>
      <c r="I12" s="43" t="s">
        <v>62</v>
      </c>
      <c r="J12" s="44">
        <v>0</v>
      </c>
      <c r="K12" s="44">
        <v>0</v>
      </c>
      <c r="L12" s="44">
        <v>0</v>
      </c>
      <c r="M12" s="112">
        <v>5</v>
      </c>
    </row>
    <row r="13" spans="1:13" ht="92.45" customHeight="1" x14ac:dyDescent="0.2">
      <c r="A13" s="41" t="s">
        <v>248</v>
      </c>
      <c r="B13" s="42" t="s">
        <v>50</v>
      </c>
      <c r="C13" s="42" t="s">
        <v>189</v>
      </c>
      <c r="D13" s="42" t="s">
        <v>54</v>
      </c>
      <c r="E13" s="42"/>
      <c r="F13" s="42" t="s">
        <v>51</v>
      </c>
      <c r="G13" s="42"/>
      <c r="H13" s="42" t="s">
        <v>187</v>
      </c>
      <c r="I13" s="43" t="s">
        <v>62</v>
      </c>
      <c r="J13" s="44">
        <v>100</v>
      </c>
      <c r="K13" s="44">
        <f>J13</f>
        <v>100</v>
      </c>
      <c r="L13" s="44">
        <f>J13</f>
        <v>100</v>
      </c>
      <c r="M13" s="112">
        <v>5</v>
      </c>
    </row>
    <row r="14" spans="1:13" ht="91.9" customHeight="1" x14ac:dyDescent="0.2">
      <c r="A14" s="41" t="s">
        <v>248</v>
      </c>
      <c r="B14" s="42" t="s">
        <v>50</v>
      </c>
      <c r="C14" s="42" t="s">
        <v>189</v>
      </c>
      <c r="D14" s="42" t="s">
        <v>54</v>
      </c>
      <c r="E14" s="42"/>
      <c r="F14" s="42" t="s">
        <v>51</v>
      </c>
      <c r="G14" s="42"/>
      <c r="H14" s="42" t="s">
        <v>65</v>
      </c>
      <c r="I14" s="43" t="s">
        <v>62</v>
      </c>
      <c r="J14" s="44">
        <v>100</v>
      </c>
      <c r="K14" s="44">
        <v>100</v>
      </c>
      <c r="L14" s="44">
        <v>100</v>
      </c>
      <c r="M14" s="112">
        <v>5</v>
      </c>
    </row>
    <row r="15" spans="1:13" ht="96" customHeight="1" x14ac:dyDescent="0.2">
      <c r="A15" s="41" t="s">
        <v>248</v>
      </c>
      <c r="B15" s="42" t="s">
        <v>50</v>
      </c>
      <c r="C15" s="42" t="s">
        <v>189</v>
      </c>
      <c r="D15" s="42" t="s">
        <v>54</v>
      </c>
      <c r="E15" s="42"/>
      <c r="F15" s="42" t="s">
        <v>51</v>
      </c>
      <c r="G15" s="42"/>
      <c r="H15" s="42" t="s">
        <v>64</v>
      </c>
      <c r="I15" s="43" t="s">
        <v>62</v>
      </c>
      <c r="J15" s="44">
        <v>100</v>
      </c>
      <c r="K15" s="44">
        <v>100</v>
      </c>
      <c r="L15" s="44">
        <v>100</v>
      </c>
      <c r="M15" s="112">
        <v>5</v>
      </c>
    </row>
    <row r="16" spans="1:13" ht="91.15" customHeight="1" x14ac:dyDescent="0.2">
      <c r="A16" s="41" t="s">
        <v>248</v>
      </c>
      <c r="B16" s="42" t="s">
        <v>50</v>
      </c>
      <c r="C16" s="42" t="s">
        <v>189</v>
      </c>
      <c r="D16" s="42" t="s">
        <v>54</v>
      </c>
      <c r="E16" s="42"/>
      <c r="F16" s="42" t="s">
        <v>51</v>
      </c>
      <c r="G16" s="42"/>
      <c r="H16" s="42" t="s">
        <v>63</v>
      </c>
      <c r="I16" s="43" t="s">
        <v>62</v>
      </c>
      <c r="J16" s="44">
        <v>100</v>
      </c>
      <c r="K16" s="44">
        <v>100</v>
      </c>
      <c r="L16" s="44">
        <v>100</v>
      </c>
      <c r="M16" s="112">
        <v>5</v>
      </c>
    </row>
    <row r="17" spans="1:13" s="21" customFormat="1" ht="94.15" customHeight="1" x14ac:dyDescent="0.2">
      <c r="A17" s="41" t="s">
        <v>249</v>
      </c>
      <c r="B17" s="42" t="s">
        <v>50</v>
      </c>
      <c r="C17" s="42" t="s">
        <v>189</v>
      </c>
      <c r="D17" s="42" t="s">
        <v>55</v>
      </c>
      <c r="E17" s="42"/>
      <c r="F17" s="42" t="s">
        <v>51</v>
      </c>
      <c r="G17" s="42"/>
      <c r="H17" s="42" t="s">
        <v>61</v>
      </c>
      <c r="I17" s="43" t="s">
        <v>62</v>
      </c>
      <c r="J17" s="44">
        <f>Part1_1!K10/(Part1_1!K8+Part1_1!K9+Part1_1!K10+Part1_1!K11+Part1_1!K12)*100</f>
        <v>12.5</v>
      </c>
      <c r="K17" s="44">
        <f>J17</f>
        <v>12.5</v>
      </c>
      <c r="L17" s="44">
        <f>J17</f>
        <v>12.5</v>
      </c>
      <c r="M17" s="112">
        <v>5</v>
      </c>
    </row>
    <row r="18" spans="1:13" s="21" customFormat="1" ht="93" customHeight="1" x14ac:dyDescent="0.2">
      <c r="A18" s="41" t="s">
        <v>249</v>
      </c>
      <c r="B18" s="42" t="s">
        <v>50</v>
      </c>
      <c r="C18" s="42" t="s">
        <v>189</v>
      </c>
      <c r="D18" s="42" t="s">
        <v>55</v>
      </c>
      <c r="E18" s="42"/>
      <c r="F18" s="42" t="s">
        <v>51</v>
      </c>
      <c r="G18" s="42"/>
      <c r="H18" s="42" t="s">
        <v>188</v>
      </c>
      <c r="I18" s="43" t="s">
        <v>62</v>
      </c>
      <c r="J18" s="44">
        <v>0</v>
      </c>
      <c r="K18" s="44">
        <v>0</v>
      </c>
      <c r="L18" s="44">
        <v>0</v>
      </c>
      <c r="M18" s="112">
        <v>5</v>
      </c>
    </row>
    <row r="19" spans="1:13" s="21" customFormat="1" ht="95.45" customHeight="1" x14ac:dyDescent="0.2">
      <c r="A19" s="41" t="s">
        <v>249</v>
      </c>
      <c r="B19" s="42" t="s">
        <v>50</v>
      </c>
      <c r="C19" s="42" t="s">
        <v>189</v>
      </c>
      <c r="D19" s="42" t="s">
        <v>55</v>
      </c>
      <c r="E19" s="42"/>
      <c r="F19" s="42" t="s">
        <v>51</v>
      </c>
      <c r="G19" s="42"/>
      <c r="H19" s="42" t="s">
        <v>187</v>
      </c>
      <c r="I19" s="43" t="s">
        <v>62</v>
      </c>
      <c r="J19" s="44">
        <v>100</v>
      </c>
      <c r="K19" s="44">
        <v>100</v>
      </c>
      <c r="L19" s="44">
        <v>100</v>
      </c>
      <c r="M19" s="112">
        <v>5</v>
      </c>
    </row>
    <row r="20" spans="1:13" s="21" customFormat="1" ht="95.45" customHeight="1" x14ac:dyDescent="0.2">
      <c r="A20" s="41" t="s">
        <v>249</v>
      </c>
      <c r="B20" s="42" t="s">
        <v>50</v>
      </c>
      <c r="C20" s="42" t="s">
        <v>189</v>
      </c>
      <c r="D20" s="42" t="s">
        <v>55</v>
      </c>
      <c r="E20" s="42"/>
      <c r="F20" s="42" t="s">
        <v>51</v>
      </c>
      <c r="G20" s="42"/>
      <c r="H20" s="42" t="s">
        <v>65</v>
      </c>
      <c r="I20" s="43" t="s">
        <v>62</v>
      </c>
      <c r="J20" s="44">
        <v>100</v>
      </c>
      <c r="K20" s="44">
        <v>100</v>
      </c>
      <c r="L20" s="44">
        <v>100</v>
      </c>
      <c r="M20" s="112">
        <v>5</v>
      </c>
    </row>
    <row r="21" spans="1:13" s="21" customFormat="1" ht="94.15" customHeight="1" x14ac:dyDescent="0.2">
      <c r="A21" s="41" t="s">
        <v>249</v>
      </c>
      <c r="B21" s="42" t="s">
        <v>50</v>
      </c>
      <c r="C21" s="42" t="s">
        <v>189</v>
      </c>
      <c r="D21" s="42" t="s">
        <v>55</v>
      </c>
      <c r="E21" s="42"/>
      <c r="F21" s="42" t="s">
        <v>51</v>
      </c>
      <c r="G21" s="42"/>
      <c r="H21" s="42" t="s">
        <v>64</v>
      </c>
      <c r="I21" s="43" t="s">
        <v>62</v>
      </c>
      <c r="J21" s="44">
        <v>100</v>
      </c>
      <c r="K21" s="44">
        <v>100</v>
      </c>
      <c r="L21" s="44">
        <v>100</v>
      </c>
      <c r="M21" s="112">
        <v>5</v>
      </c>
    </row>
    <row r="22" spans="1:13" s="21" customFormat="1" ht="282.60000000000002" customHeight="1" x14ac:dyDescent="0.2">
      <c r="A22" s="41" t="s">
        <v>249</v>
      </c>
      <c r="B22" s="42" t="s">
        <v>50</v>
      </c>
      <c r="C22" s="42" t="s">
        <v>189</v>
      </c>
      <c r="D22" s="42" t="s">
        <v>55</v>
      </c>
      <c r="E22" s="42"/>
      <c r="F22" s="42" t="s">
        <v>51</v>
      </c>
      <c r="G22" s="42"/>
      <c r="H22" s="42" t="s">
        <v>63</v>
      </c>
      <c r="I22" s="43" t="s">
        <v>62</v>
      </c>
      <c r="J22" s="44">
        <v>100</v>
      </c>
      <c r="K22" s="44">
        <v>100</v>
      </c>
      <c r="L22" s="44">
        <v>100</v>
      </c>
      <c r="M22" s="112">
        <v>5</v>
      </c>
    </row>
    <row r="23" spans="1:13" s="21" customFormat="1" ht="94.9" customHeight="1" x14ac:dyDescent="0.2">
      <c r="A23" s="41" t="s">
        <v>250</v>
      </c>
      <c r="B23" s="42" t="s">
        <v>50</v>
      </c>
      <c r="C23" s="42" t="s">
        <v>189</v>
      </c>
      <c r="D23" s="42" t="s">
        <v>56</v>
      </c>
      <c r="E23" s="42"/>
      <c r="F23" s="42" t="s">
        <v>51</v>
      </c>
      <c r="G23" s="42"/>
      <c r="H23" s="42" t="s">
        <v>61</v>
      </c>
      <c r="I23" s="43" t="s">
        <v>62</v>
      </c>
      <c r="J23" s="44">
        <f>Part1_1!K11/(Part1_1!K8+Part1_1!K9+Part1_1!K10+Part1_1!K11+Part1_1!K12)*100</f>
        <v>20.833333333333336</v>
      </c>
      <c r="K23" s="44">
        <f>J23</f>
        <v>20.833333333333336</v>
      </c>
      <c r="L23" s="44">
        <f>J23</f>
        <v>20.833333333333336</v>
      </c>
      <c r="M23" s="112">
        <v>5</v>
      </c>
    </row>
    <row r="24" spans="1:13" s="21" customFormat="1" ht="93" customHeight="1" x14ac:dyDescent="0.2">
      <c r="A24" s="41" t="s">
        <v>250</v>
      </c>
      <c r="B24" s="42" t="s">
        <v>50</v>
      </c>
      <c r="C24" s="42" t="s">
        <v>189</v>
      </c>
      <c r="D24" s="42" t="s">
        <v>56</v>
      </c>
      <c r="E24" s="42"/>
      <c r="F24" s="42" t="s">
        <v>51</v>
      </c>
      <c r="G24" s="42"/>
      <c r="H24" s="42" t="s">
        <v>188</v>
      </c>
      <c r="I24" s="43" t="s">
        <v>62</v>
      </c>
      <c r="J24" s="44">
        <v>0</v>
      </c>
      <c r="K24" s="44">
        <v>0</v>
      </c>
      <c r="L24" s="44">
        <v>0</v>
      </c>
      <c r="M24" s="112">
        <v>5</v>
      </c>
    </row>
    <row r="25" spans="1:13" s="21" customFormat="1" ht="90.6" customHeight="1" x14ac:dyDescent="0.2">
      <c r="A25" s="41" t="s">
        <v>250</v>
      </c>
      <c r="B25" s="42" t="s">
        <v>50</v>
      </c>
      <c r="C25" s="42" t="s">
        <v>189</v>
      </c>
      <c r="D25" s="42" t="s">
        <v>56</v>
      </c>
      <c r="E25" s="42"/>
      <c r="F25" s="42" t="s">
        <v>51</v>
      </c>
      <c r="G25" s="42"/>
      <c r="H25" s="42" t="s">
        <v>187</v>
      </c>
      <c r="I25" s="43" t="s">
        <v>62</v>
      </c>
      <c r="J25" s="44">
        <v>100</v>
      </c>
      <c r="K25" s="44">
        <v>100</v>
      </c>
      <c r="L25" s="44">
        <v>100</v>
      </c>
      <c r="M25" s="112">
        <v>5</v>
      </c>
    </row>
    <row r="26" spans="1:13" s="21" customFormat="1" ht="93" customHeight="1" x14ac:dyDescent="0.2">
      <c r="A26" s="41" t="s">
        <v>250</v>
      </c>
      <c r="B26" s="42" t="s">
        <v>50</v>
      </c>
      <c r="C26" s="42" t="s">
        <v>189</v>
      </c>
      <c r="D26" s="42" t="s">
        <v>56</v>
      </c>
      <c r="E26" s="42"/>
      <c r="F26" s="42" t="s">
        <v>51</v>
      </c>
      <c r="G26" s="42"/>
      <c r="H26" s="42" t="s">
        <v>65</v>
      </c>
      <c r="I26" s="43" t="s">
        <v>62</v>
      </c>
      <c r="J26" s="44">
        <v>100</v>
      </c>
      <c r="K26" s="44">
        <v>100</v>
      </c>
      <c r="L26" s="44">
        <v>100</v>
      </c>
      <c r="M26" s="112">
        <v>5</v>
      </c>
    </row>
    <row r="27" spans="1:13" s="21" customFormat="1" ht="88.9" customHeight="1" x14ac:dyDescent="0.2">
      <c r="A27" s="41" t="s">
        <v>250</v>
      </c>
      <c r="B27" s="42" t="s">
        <v>50</v>
      </c>
      <c r="C27" s="42" t="s">
        <v>189</v>
      </c>
      <c r="D27" s="42" t="s">
        <v>56</v>
      </c>
      <c r="E27" s="42"/>
      <c r="F27" s="42" t="s">
        <v>51</v>
      </c>
      <c r="G27" s="42"/>
      <c r="H27" s="42" t="s">
        <v>64</v>
      </c>
      <c r="I27" s="43" t="s">
        <v>62</v>
      </c>
      <c r="J27" s="44">
        <v>100</v>
      </c>
      <c r="K27" s="44">
        <v>100</v>
      </c>
      <c r="L27" s="44">
        <v>100</v>
      </c>
      <c r="M27" s="112">
        <v>5</v>
      </c>
    </row>
    <row r="28" spans="1:13" s="21" customFormat="1" ht="290.45" customHeight="1" x14ac:dyDescent="0.2">
      <c r="A28" s="41" t="s">
        <v>250</v>
      </c>
      <c r="B28" s="42" t="s">
        <v>50</v>
      </c>
      <c r="C28" s="42" t="s">
        <v>189</v>
      </c>
      <c r="D28" s="42" t="s">
        <v>56</v>
      </c>
      <c r="E28" s="42"/>
      <c r="F28" s="42" t="s">
        <v>51</v>
      </c>
      <c r="G28" s="42"/>
      <c r="H28" s="42" t="s">
        <v>63</v>
      </c>
      <c r="I28" s="43" t="s">
        <v>62</v>
      </c>
      <c r="J28" s="44">
        <v>100</v>
      </c>
      <c r="K28" s="44">
        <v>100</v>
      </c>
      <c r="L28" s="44">
        <v>100</v>
      </c>
      <c r="M28" s="112">
        <v>5</v>
      </c>
    </row>
    <row r="29" spans="1:13" ht="92.45" customHeight="1" x14ac:dyDescent="0.2">
      <c r="A29" s="41" t="s">
        <v>251</v>
      </c>
      <c r="B29" s="45" t="s">
        <v>50</v>
      </c>
      <c r="C29" s="42" t="s">
        <v>189</v>
      </c>
      <c r="D29" s="46" t="s">
        <v>186</v>
      </c>
      <c r="E29" s="42"/>
      <c r="F29" s="42" t="s">
        <v>51</v>
      </c>
      <c r="G29" s="42"/>
      <c r="H29" s="42" t="s">
        <v>61</v>
      </c>
      <c r="I29" s="43" t="s">
        <v>62</v>
      </c>
      <c r="J29" s="44">
        <f>Part1_1!K12/(Part1_1!K8+Part1_1!K9+Part1_1!K10+Part1_1!K11+Part1_1!K12)*100</f>
        <v>25</v>
      </c>
      <c r="K29" s="44">
        <f>J29</f>
        <v>25</v>
      </c>
      <c r="L29" s="44">
        <f>J29</f>
        <v>25</v>
      </c>
      <c r="M29" s="112">
        <v>5</v>
      </c>
    </row>
    <row r="30" spans="1:13" ht="88.9" customHeight="1" x14ac:dyDescent="0.2">
      <c r="A30" s="41" t="s">
        <v>251</v>
      </c>
      <c r="B30" s="45" t="s">
        <v>50</v>
      </c>
      <c r="C30" s="42" t="s">
        <v>189</v>
      </c>
      <c r="D30" s="46" t="s">
        <v>186</v>
      </c>
      <c r="E30" s="42"/>
      <c r="F30" s="42" t="s">
        <v>51</v>
      </c>
      <c r="G30" s="42"/>
      <c r="H30" s="42" t="s">
        <v>188</v>
      </c>
      <c r="I30" s="43" t="s">
        <v>62</v>
      </c>
      <c r="J30" s="44">
        <v>0</v>
      </c>
      <c r="K30" s="44">
        <v>0</v>
      </c>
      <c r="L30" s="44">
        <v>0</v>
      </c>
      <c r="M30" s="112">
        <v>5</v>
      </c>
    </row>
    <row r="31" spans="1:13" ht="95.45" customHeight="1" x14ac:dyDescent="0.2">
      <c r="A31" s="41" t="s">
        <v>251</v>
      </c>
      <c r="B31" s="45" t="s">
        <v>50</v>
      </c>
      <c r="C31" s="42" t="s">
        <v>189</v>
      </c>
      <c r="D31" s="46" t="s">
        <v>186</v>
      </c>
      <c r="E31" s="42"/>
      <c r="F31" s="42" t="s">
        <v>51</v>
      </c>
      <c r="G31" s="42"/>
      <c r="H31" s="42" t="s">
        <v>187</v>
      </c>
      <c r="I31" s="43" t="s">
        <v>62</v>
      </c>
      <c r="J31" s="44">
        <v>100</v>
      </c>
      <c r="K31" s="44">
        <v>100</v>
      </c>
      <c r="L31" s="44">
        <v>100</v>
      </c>
      <c r="M31" s="112">
        <v>5</v>
      </c>
    </row>
    <row r="32" spans="1:13" ht="90" customHeight="1" x14ac:dyDescent="0.2">
      <c r="A32" s="41" t="s">
        <v>251</v>
      </c>
      <c r="B32" s="45" t="s">
        <v>50</v>
      </c>
      <c r="C32" s="42" t="s">
        <v>189</v>
      </c>
      <c r="D32" s="46" t="s">
        <v>186</v>
      </c>
      <c r="E32" s="42"/>
      <c r="F32" s="42" t="s">
        <v>51</v>
      </c>
      <c r="G32" s="42"/>
      <c r="H32" s="42" t="s">
        <v>65</v>
      </c>
      <c r="I32" s="43" t="s">
        <v>62</v>
      </c>
      <c r="J32" s="44">
        <v>100</v>
      </c>
      <c r="K32" s="44">
        <v>100</v>
      </c>
      <c r="L32" s="44">
        <v>100</v>
      </c>
      <c r="M32" s="112">
        <v>5</v>
      </c>
    </row>
    <row r="33" spans="1:13" ht="89.45" customHeight="1" x14ac:dyDescent="0.2">
      <c r="A33" s="41" t="s">
        <v>251</v>
      </c>
      <c r="B33" s="45" t="s">
        <v>50</v>
      </c>
      <c r="C33" s="42" t="s">
        <v>189</v>
      </c>
      <c r="D33" s="46" t="s">
        <v>186</v>
      </c>
      <c r="E33" s="42"/>
      <c r="F33" s="42" t="s">
        <v>51</v>
      </c>
      <c r="G33" s="42"/>
      <c r="H33" s="42" t="s">
        <v>64</v>
      </c>
      <c r="I33" s="43" t="s">
        <v>62</v>
      </c>
      <c r="J33" s="44">
        <v>100</v>
      </c>
      <c r="K33" s="44">
        <v>100</v>
      </c>
      <c r="L33" s="44">
        <v>100</v>
      </c>
      <c r="M33" s="112">
        <v>5</v>
      </c>
    </row>
    <row r="34" spans="1:13" ht="282" customHeight="1" x14ac:dyDescent="0.2">
      <c r="A34" s="41" t="s">
        <v>251</v>
      </c>
      <c r="B34" s="45" t="s">
        <v>50</v>
      </c>
      <c r="C34" s="42" t="s">
        <v>189</v>
      </c>
      <c r="D34" s="46" t="s">
        <v>186</v>
      </c>
      <c r="E34" s="42"/>
      <c r="F34" s="42" t="s">
        <v>51</v>
      </c>
      <c r="G34" s="42"/>
      <c r="H34" s="42" t="s">
        <v>63</v>
      </c>
      <c r="I34" s="43" t="s">
        <v>62</v>
      </c>
      <c r="J34" s="44">
        <v>100</v>
      </c>
      <c r="K34" s="44">
        <v>100</v>
      </c>
      <c r="L34" s="44">
        <v>100</v>
      </c>
      <c r="M34" s="112">
        <v>5</v>
      </c>
    </row>
    <row r="35" spans="1:13" ht="57.95" customHeight="1" x14ac:dyDescent="0.2">
      <c r="A35" s="52" t="s">
        <v>253</v>
      </c>
      <c r="B35" s="52" t="s">
        <v>190</v>
      </c>
      <c r="C35" s="52" t="s">
        <v>192</v>
      </c>
      <c r="D35" s="52" t="s">
        <v>54</v>
      </c>
      <c r="E35" s="52" t="s">
        <v>0</v>
      </c>
      <c r="F35" s="52" t="s">
        <v>51</v>
      </c>
      <c r="G35" s="52" t="s">
        <v>0</v>
      </c>
      <c r="H35" s="52" t="s">
        <v>61</v>
      </c>
      <c r="I35" s="52" t="s">
        <v>62</v>
      </c>
      <c r="J35" s="53">
        <v>100</v>
      </c>
      <c r="K35" s="53">
        <v>100</v>
      </c>
      <c r="L35" s="53">
        <v>100</v>
      </c>
      <c r="M35" s="112">
        <v>5</v>
      </c>
    </row>
    <row r="36" spans="1:13" ht="380.85" customHeight="1" x14ac:dyDescent="0.2">
      <c r="A36" s="52" t="s">
        <v>253</v>
      </c>
      <c r="B36" s="52" t="s">
        <v>190</v>
      </c>
      <c r="C36" s="52" t="s">
        <v>192</v>
      </c>
      <c r="D36" s="52" t="s">
        <v>54</v>
      </c>
      <c r="E36" s="52" t="s">
        <v>0</v>
      </c>
      <c r="F36" s="52" t="s">
        <v>51</v>
      </c>
      <c r="G36" s="52" t="s">
        <v>0</v>
      </c>
      <c r="H36" s="52" t="s">
        <v>63</v>
      </c>
      <c r="I36" s="52" t="s">
        <v>62</v>
      </c>
      <c r="J36" s="53">
        <v>100</v>
      </c>
      <c r="K36" s="53">
        <v>100</v>
      </c>
      <c r="L36" s="53">
        <v>100</v>
      </c>
      <c r="M36" s="112">
        <v>5</v>
      </c>
    </row>
    <row r="37" spans="1:13" ht="81.599999999999994" customHeight="1" x14ac:dyDescent="0.2">
      <c r="A37" s="52" t="s">
        <v>253</v>
      </c>
      <c r="B37" s="52" t="s">
        <v>190</v>
      </c>
      <c r="C37" s="52" t="s">
        <v>192</v>
      </c>
      <c r="D37" s="52" t="s">
        <v>54</v>
      </c>
      <c r="E37" s="52" t="s">
        <v>0</v>
      </c>
      <c r="F37" s="52" t="s">
        <v>51</v>
      </c>
      <c r="G37" s="52" t="s">
        <v>0</v>
      </c>
      <c r="H37" s="52" t="s">
        <v>64</v>
      </c>
      <c r="I37" s="52" t="s">
        <v>62</v>
      </c>
      <c r="J37" s="53">
        <v>100</v>
      </c>
      <c r="K37" s="53">
        <v>100</v>
      </c>
      <c r="L37" s="53">
        <v>100</v>
      </c>
      <c r="M37" s="112">
        <v>5</v>
      </c>
    </row>
    <row r="38" spans="1:13" ht="35.25" customHeight="1" x14ac:dyDescent="0.2">
      <c r="A38" s="52" t="s">
        <v>253</v>
      </c>
      <c r="B38" s="52" t="s">
        <v>190</v>
      </c>
      <c r="C38" s="52" t="s">
        <v>192</v>
      </c>
      <c r="D38" s="52" t="s">
        <v>54</v>
      </c>
      <c r="E38" s="52" t="s">
        <v>0</v>
      </c>
      <c r="F38" s="52" t="s">
        <v>51</v>
      </c>
      <c r="G38" s="52" t="s">
        <v>0</v>
      </c>
      <c r="H38" s="52" t="s">
        <v>201</v>
      </c>
      <c r="I38" s="52" t="s">
        <v>62</v>
      </c>
      <c r="J38" s="53">
        <v>100</v>
      </c>
      <c r="K38" s="53">
        <v>100</v>
      </c>
      <c r="L38" s="53">
        <v>100</v>
      </c>
      <c r="M38" s="112">
        <v>5</v>
      </c>
    </row>
    <row r="39" spans="1:13" ht="35.25" customHeight="1" x14ac:dyDescent="0.2">
      <c r="A39" s="52" t="s">
        <v>253</v>
      </c>
      <c r="B39" s="52" t="s">
        <v>190</v>
      </c>
      <c r="C39" s="52" t="s">
        <v>192</v>
      </c>
      <c r="D39" s="52" t="s">
        <v>54</v>
      </c>
      <c r="E39" s="52" t="s">
        <v>0</v>
      </c>
      <c r="F39" s="52" t="s">
        <v>51</v>
      </c>
      <c r="G39" s="52" t="s">
        <v>0</v>
      </c>
      <c r="H39" s="52" t="s">
        <v>65</v>
      </c>
      <c r="I39" s="52" t="s">
        <v>62</v>
      </c>
      <c r="J39" s="53">
        <v>100</v>
      </c>
      <c r="K39" s="53">
        <v>100</v>
      </c>
      <c r="L39" s="53">
        <v>100</v>
      </c>
      <c r="M39" s="112">
        <v>5</v>
      </c>
    </row>
    <row r="40" spans="1:13" ht="57.95" customHeight="1" x14ac:dyDescent="0.2">
      <c r="A40" s="52" t="s">
        <v>252</v>
      </c>
      <c r="B40" s="52" t="s">
        <v>190</v>
      </c>
      <c r="C40" s="52" t="s">
        <v>192</v>
      </c>
      <c r="D40" s="52" t="s">
        <v>55</v>
      </c>
      <c r="E40" s="52" t="s">
        <v>0</v>
      </c>
      <c r="F40" s="52" t="s">
        <v>51</v>
      </c>
      <c r="G40" s="52" t="s">
        <v>0</v>
      </c>
      <c r="H40" s="52" t="s">
        <v>61</v>
      </c>
      <c r="I40" s="52" t="s">
        <v>62</v>
      </c>
      <c r="J40" s="53">
        <v>100</v>
      </c>
      <c r="K40" s="53">
        <v>100</v>
      </c>
      <c r="L40" s="53">
        <v>100</v>
      </c>
      <c r="M40" s="112">
        <v>5</v>
      </c>
    </row>
    <row r="41" spans="1:13" ht="380.85" customHeight="1" x14ac:dyDescent="0.2">
      <c r="A41" s="52" t="s">
        <v>252</v>
      </c>
      <c r="B41" s="52" t="s">
        <v>190</v>
      </c>
      <c r="C41" s="52" t="s">
        <v>192</v>
      </c>
      <c r="D41" s="52" t="s">
        <v>55</v>
      </c>
      <c r="E41" s="52" t="s">
        <v>0</v>
      </c>
      <c r="F41" s="52" t="s">
        <v>51</v>
      </c>
      <c r="G41" s="52" t="s">
        <v>0</v>
      </c>
      <c r="H41" s="52" t="s">
        <v>63</v>
      </c>
      <c r="I41" s="52" t="s">
        <v>62</v>
      </c>
      <c r="J41" s="53">
        <v>100</v>
      </c>
      <c r="K41" s="53">
        <v>100</v>
      </c>
      <c r="L41" s="53">
        <v>100</v>
      </c>
      <c r="M41" s="112">
        <v>5</v>
      </c>
    </row>
    <row r="42" spans="1:13" ht="81.599999999999994" customHeight="1" x14ac:dyDescent="0.2">
      <c r="A42" s="52" t="s">
        <v>252</v>
      </c>
      <c r="B42" s="52" t="s">
        <v>190</v>
      </c>
      <c r="C42" s="52" t="s">
        <v>192</v>
      </c>
      <c r="D42" s="52" t="s">
        <v>55</v>
      </c>
      <c r="E42" s="52" t="s">
        <v>0</v>
      </c>
      <c r="F42" s="52" t="s">
        <v>51</v>
      </c>
      <c r="G42" s="52" t="s">
        <v>0</v>
      </c>
      <c r="H42" s="52" t="s">
        <v>64</v>
      </c>
      <c r="I42" s="52" t="s">
        <v>62</v>
      </c>
      <c r="J42" s="53">
        <v>100</v>
      </c>
      <c r="K42" s="53">
        <v>100</v>
      </c>
      <c r="L42" s="53">
        <v>100</v>
      </c>
      <c r="M42" s="112">
        <v>5</v>
      </c>
    </row>
    <row r="43" spans="1:13" ht="35.25" customHeight="1" x14ac:dyDescent="0.2">
      <c r="A43" s="52" t="s">
        <v>252</v>
      </c>
      <c r="B43" s="52" t="s">
        <v>190</v>
      </c>
      <c r="C43" s="52" t="s">
        <v>192</v>
      </c>
      <c r="D43" s="52" t="s">
        <v>55</v>
      </c>
      <c r="E43" s="52" t="s">
        <v>0</v>
      </c>
      <c r="F43" s="52" t="s">
        <v>51</v>
      </c>
      <c r="G43" s="52" t="s">
        <v>0</v>
      </c>
      <c r="H43" s="52" t="s">
        <v>201</v>
      </c>
      <c r="I43" s="52" t="s">
        <v>62</v>
      </c>
      <c r="J43" s="53">
        <v>100</v>
      </c>
      <c r="K43" s="53">
        <v>100</v>
      </c>
      <c r="L43" s="53">
        <v>100</v>
      </c>
      <c r="M43" s="112">
        <v>5</v>
      </c>
    </row>
    <row r="44" spans="1:13" ht="35.25" customHeight="1" x14ac:dyDescent="0.2">
      <c r="A44" s="52" t="s">
        <v>252</v>
      </c>
      <c r="B44" s="52" t="s">
        <v>190</v>
      </c>
      <c r="C44" s="52" t="s">
        <v>192</v>
      </c>
      <c r="D44" s="52" t="s">
        <v>55</v>
      </c>
      <c r="E44" s="52" t="s">
        <v>0</v>
      </c>
      <c r="F44" s="52" t="s">
        <v>51</v>
      </c>
      <c r="G44" s="52" t="s">
        <v>0</v>
      </c>
      <c r="H44" s="52" t="s">
        <v>65</v>
      </c>
      <c r="I44" s="52" t="s">
        <v>62</v>
      </c>
      <c r="J44" s="53">
        <v>100</v>
      </c>
      <c r="K44" s="53">
        <v>100</v>
      </c>
      <c r="L44" s="53">
        <v>100</v>
      </c>
      <c r="M44" s="112">
        <v>5</v>
      </c>
    </row>
    <row r="45" spans="1:13" ht="409.5" x14ac:dyDescent="0.2">
      <c r="A45" s="6" t="s">
        <v>193</v>
      </c>
      <c r="B45" s="52" t="s">
        <v>194</v>
      </c>
      <c r="C45" s="52" t="s">
        <v>196</v>
      </c>
      <c r="D45" s="52" t="s">
        <v>195</v>
      </c>
      <c r="E45" s="56"/>
      <c r="F45" s="52" t="s">
        <v>51</v>
      </c>
      <c r="G45" s="56"/>
      <c r="H45" s="52" t="s">
        <v>61</v>
      </c>
      <c r="I45" s="52" t="s">
        <v>62</v>
      </c>
      <c r="J45" s="53">
        <v>100</v>
      </c>
      <c r="K45" s="53">
        <v>100</v>
      </c>
      <c r="L45" s="53">
        <v>100</v>
      </c>
      <c r="M45" s="112">
        <v>5</v>
      </c>
    </row>
    <row r="46" spans="1:13" ht="409.5" x14ac:dyDescent="0.2">
      <c r="A46" s="6" t="s">
        <v>193</v>
      </c>
      <c r="B46" s="52" t="s">
        <v>194</v>
      </c>
      <c r="C46" s="52" t="s">
        <v>196</v>
      </c>
      <c r="D46" s="52" t="s">
        <v>195</v>
      </c>
      <c r="E46" s="56"/>
      <c r="F46" s="52" t="s">
        <v>51</v>
      </c>
      <c r="G46" s="56"/>
      <c r="H46" s="52" t="s">
        <v>240</v>
      </c>
      <c r="I46" s="57" t="s">
        <v>241</v>
      </c>
      <c r="J46" s="53">
        <v>5</v>
      </c>
      <c r="K46" s="53">
        <v>5</v>
      </c>
      <c r="L46" s="53">
        <v>5</v>
      </c>
      <c r="M46" s="112">
        <v>5</v>
      </c>
    </row>
    <row r="47" spans="1:13" ht="409.5" x14ac:dyDescent="0.2">
      <c r="A47" s="6" t="s">
        <v>193</v>
      </c>
      <c r="B47" s="52" t="s">
        <v>194</v>
      </c>
      <c r="C47" s="52" t="s">
        <v>196</v>
      </c>
      <c r="D47" s="52" t="s">
        <v>195</v>
      </c>
      <c r="E47" s="56"/>
      <c r="F47" s="52" t="s">
        <v>51</v>
      </c>
      <c r="G47" s="56"/>
      <c r="H47" s="52" t="s">
        <v>242</v>
      </c>
      <c r="I47" s="58" t="s">
        <v>243</v>
      </c>
      <c r="J47" s="53">
        <v>21</v>
      </c>
      <c r="K47" s="53">
        <v>21</v>
      </c>
      <c r="L47" s="53">
        <v>21</v>
      </c>
      <c r="M47" s="112">
        <v>5</v>
      </c>
    </row>
    <row r="48" spans="1:13" ht="409.5" x14ac:dyDescent="0.2">
      <c r="A48" s="6" t="s">
        <v>193</v>
      </c>
      <c r="B48" s="52" t="s">
        <v>194</v>
      </c>
      <c r="C48" s="52" t="s">
        <v>196</v>
      </c>
      <c r="D48" s="52" t="s">
        <v>195</v>
      </c>
      <c r="E48" s="56"/>
      <c r="F48" s="52" t="s">
        <v>51</v>
      </c>
      <c r="G48" s="56"/>
      <c r="H48" s="52" t="s">
        <v>244</v>
      </c>
      <c r="I48" s="58" t="s">
        <v>62</v>
      </c>
      <c r="J48" s="53">
        <v>100</v>
      </c>
      <c r="K48" s="53">
        <v>100</v>
      </c>
      <c r="L48" s="53">
        <v>100</v>
      </c>
      <c r="M48" s="112">
        <v>5</v>
      </c>
    </row>
    <row r="88" spans="1:1" x14ac:dyDescent="0.2">
      <c r="A88" s="52"/>
    </row>
  </sheetData>
  <mergeCells count="8">
    <mergeCell ref="A2:M2"/>
    <mergeCell ref="A3:A4"/>
    <mergeCell ref="B3:B4"/>
    <mergeCell ref="C3:E3"/>
    <mergeCell ref="F3:G3"/>
    <mergeCell ref="H3:I3"/>
    <mergeCell ref="J3:L3"/>
    <mergeCell ref="M3:M4"/>
  </mergeCells>
  <pageMargins left="0.19685039370078741" right="0.19685039370078741" top="0.19685039370078741" bottom="0.19685039370078741" header="0.31496062992125984" footer="0.31496062992125984"/>
  <pageSetup paperSize="9" scale="55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4"/>
  <sheetViews>
    <sheetView topLeftCell="B76" zoomScaleNormal="100" zoomScaleSheetLayoutView="100" workbookViewId="0">
      <selection activeCell="E6" sqref="E6:F97"/>
    </sheetView>
  </sheetViews>
  <sheetFormatPr defaultRowHeight="12.75" x14ac:dyDescent="0.2"/>
  <cols>
    <col min="1" max="1" width="12" customWidth="1"/>
    <col min="2" max="2" width="79.6640625" customWidth="1"/>
    <col min="3" max="3" width="13.1640625" customWidth="1"/>
    <col min="4" max="4" width="18.5" customWidth="1"/>
    <col min="5" max="5" width="19.33203125" customWidth="1"/>
    <col min="6" max="6" width="18.33203125" customWidth="1"/>
    <col min="7" max="7" width="37" customWidth="1"/>
    <col min="8" max="8" width="7.6640625" style="21" customWidth="1"/>
    <col min="9" max="9" width="19.1640625" style="21" customWidth="1"/>
    <col min="10" max="10" width="14.5" style="21" bestFit="1" customWidth="1"/>
    <col min="11" max="11" width="9.33203125" style="21"/>
  </cols>
  <sheetData>
    <row r="1" spans="1:11" x14ac:dyDescent="0.2">
      <c r="A1" s="3" t="s">
        <v>0</v>
      </c>
    </row>
    <row r="2" spans="1:11" ht="34.700000000000003" customHeight="1" x14ac:dyDescent="0.2">
      <c r="A2" s="107" t="s">
        <v>66</v>
      </c>
      <c r="B2" s="107"/>
      <c r="C2" s="107"/>
      <c r="D2" s="107"/>
      <c r="E2" s="107"/>
      <c r="F2" s="107"/>
      <c r="G2" s="107"/>
    </row>
    <row r="3" spans="1:11" ht="29.85" customHeight="1" x14ac:dyDescent="0.2">
      <c r="A3" s="108" t="s">
        <v>67</v>
      </c>
      <c r="B3" s="108" t="s">
        <v>68</v>
      </c>
      <c r="C3" s="108" t="s">
        <v>25</v>
      </c>
      <c r="D3" s="108" t="s">
        <v>69</v>
      </c>
      <c r="E3" s="108"/>
      <c r="F3" s="108"/>
      <c r="G3" s="108" t="s">
        <v>70</v>
      </c>
    </row>
    <row r="4" spans="1:11" ht="53.65" customHeight="1" x14ac:dyDescent="0.2">
      <c r="A4" s="108" t="s">
        <v>0</v>
      </c>
      <c r="B4" s="108" t="s">
        <v>0</v>
      </c>
      <c r="C4" s="108" t="s">
        <v>0</v>
      </c>
      <c r="D4" s="7" t="s">
        <v>71</v>
      </c>
      <c r="E4" s="7" t="s">
        <v>72</v>
      </c>
      <c r="F4" s="7" t="s">
        <v>73</v>
      </c>
      <c r="G4" s="108" t="s">
        <v>0</v>
      </c>
    </row>
    <row r="5" spans="1:11" ht="18" customHeight="1" x14ac:dyDescent="0.2">
      <c r="A5" s="7" t="s">
        <v>31</v>
      </c>
      <c r="B5" s="7" t="s">
        <v>32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</row>
    <row r="6" spans="1:11" ht="70.5" customHeight="1" x14ac:dyDescent="0.2">
      <c r="A6" s="7" t="s">
        <v>31</v>
      </c>
      <c r="B6" s="35" t="s">
        <v>74</v>
      </c>
      <c r="C6" s="36" t="s">
        <v>75</v>
      </c>
      <c r="D6" s="63">
        <f>D9+D20+D31+D42+D53+D64+D75+D86</f>
        <v>13030202.399623288</v>
      </c>
      <c r="E6" s="63">
        <v>13030202.399623288</v>
      </c>
      <c r="F6" s="63">
        <v>13030202.399623288</v>
      </c>
      <c r="G6" s="6" t="s">
        <v>256</v>
      </c>
    </row>
    <row r="7" spans="1:11" s="21" customFormat="1" ht="30.95" customHeight="1" x14ac:dyDescent="0.2">
      <c r="A7" s="22" t="s">
        <v>76</v>
      </c>
      <c r="B7" s="69" t="str">
        <f>Part1_1!A8</f>
        <v>870000О.99.0.АЭ24АА02000</v>
      </c>
      <c r="C7" s="37" t="s">
        <v>0</v>
      </c>
      <c r="D7" s="37" t="s">
        <v>0</v>
      </c>
      <c r="E7" s="37" t="s">
        <v>0</v>
      </c>
      <c r="F7" s="37" t="s">
        <v>0</v>
      </c>
      <c r="G7" s="23" t="s">
        <v>0</v>
      </c>
      <c r="H7" s="24"/>
    </row>
    <row r="8" spans="1:11" ht="14.45" customHeight="1" x14ac:dyDescent="0.2">
      <c r="A8" s="16" t="s">
        <v>77</v>
      </c>
      <c r="B8" s="38" t="s">
        <v>50</v>
      </c>
      <c r="C8" s="38" t="s">
        <v>0</v>
      </c>
      <c r="D8" s="64" t="s">
        <v>0</v>
      </c>
      <c r="E8" s="64" t="s">
        <v>0</v>
      </c>
      <c r="F8" s="64" t="s">
        <v>0</v>
      </c>
      <c r="G8" s="17" t="s">
        <v>0</v>
      </c>
      <c r="H8" s="24"/>
    </row>
    <row r="9" spans="1:11" ht="43.35" customHeight="1" x14ac:dyDescent="0.2">
      <c r="A9" s="16" t="s">
        <v>78</v>
      </c>
      <c r="B9" s="38" t="s">
        <v>79</v>
      </c>
      <c r="C9" s="39" t="s">
        <v>75</v>
      </c>
      <c r="D9" s="60">
        <f>D10*D15-D16*D17</f>
        <v>2528288.7999999998</v>
      </c>
      <c r="E9" s="60">
        <v>2528288.7999999998</v>
      </c>
      <c r="F9" s="60">
        <v>2528288.7999999998</v>
      </c>
      <c r="G9" s="17" t="s">
        <v>80</v>
      </c>
      <c r="H9" s="24"/>
    </row>
    <row r="10" spans="1:11" ht="43.35" customHeight="1" x14ac:dyDescent="0.2">
      <c r="A10" s="16" t="s">
        <v>81</v>
      </c>
      <c r="B10" s="38" t="s">
        <v>82</v>
      </c>
      <c r="C10" s="39" t="s">
        <v>75</v>
      </c>
      <c r="D10" s="60">
        <f>ROUND((D11*(D12/100*D13/100*D14/100)),2)</f>
        <v>252828.88</v>
      </c>
      <c r="E10" s="60">
        <v>252828.88</v>
      </c>
      <c r="F10" s="60">
        <v>252828.88</v>
      </c>
      <c r="G10" s="17" t="s">
        <v>83</v>
      </c>
      <c r="H10" s="24"/>
    </row>
    <row r="11" spans="1:11" s="11" customFormat="1" ht="12.75" customHeight="1" x14ac:dyDescent="0.2">
      <c r="A11" s="16" t="s">
        <v>84</v>
      </c>
      <c r="B11" s="38" t="s">
        <v>85</v>
      </c>
      <c r="C11" s="39" t="s">
        <v>75</v>
      </c>
      <c r="D11" s="60">
        <v>235644.05</v>
      </c>
      <c r="E11" s="60">
        <v>235644.05</v>
      </c>
      <c r="F11" s="60">
        <v>235644.05</v>
      </c>
      <c r="G11" s="17" t="s">
        <v>0</v>
      </c>
      <c r="H11" s="24"/>
      <c r="I11" s="21"/>
      <c r="J11" s="21"/>
      <c r="K11" s="21"/>
    </row>
    <row r="12" spans="1:11" s="11" customFormat="1" ht="12.75" customHeight="1" x14ac:dyDescent="0.2">
      <c r="A12" s="16" t="s">
        <v>86</v>
      </c>
      <c r="B12" s="38" t="s">
        <v>87</v>
      </c>
      <c r="C12" s="39" t="s">
        <v>88</v>
      </c>
      <c r="D12" s="61">
        <v>100</v>
      </c>
      <c r="E12" s="61">
        <v>100</v>
      </c>
      <c r="F12" s="61">
        <v>100</v>
      </c>
      <c r="G12" s="17" t="s">
        <v>0</v>
      </c>
      <c r="H12" s="24"/>
      <c r="I12" s="21"/>
      <c r="J12" s="21"/>
      <c r="K12" s="21"/>
    </row>
    <row r="13" spans="1:11" s="11" customFormat="1" ht="12.75" customHeight="1" x14ac:dyDescent="0.2">
      <c r="A13" s="16" t="s">
        <v>89</v>
      </c>
      <c r="B13" s="38" t="s">
        <v>90</v>
      </c>
      <c r="C13" s="39" t="s">
        <v>88</v>
      </c>
      <c r="D13" s="62">
        <v>105.3101692293</v>
      </c>
      <c r="E13" s="61">
        <v>105.3101692293</v>
      </c>
      <c r="F13" s="61">
        <v>105.3101692293</v>
      </c>
      <c r="G13" s="17" t="s">
        <v>0</v>
      </c>
      <c r="H13" s="24"/>
      <c r="I13" s="27"/>
      <c r="J13" s="21"/>
      <c r="K13" s="21"/>
    </row>
    <row r="14" spans="1:11" s="11" customFormat="1" ht="12.75" customHeight="1" x14ac:dyDescent="0.2">
      <c r="A14" s="16" t="s">
        <v>91</v>
      </c>
      <c r="B14" s="38" t="s">
        <v>92</v>
      </c>
      <c r="C14" s="39" t="s">
        <v>88</v>
      </c>
      <c r="D14" s="62">
        <v>101.8825711427</v>
      </c>
      <c r="E14" s="61">
        <v>101.8825711427</v>
      </c>
      <c r="F14" s="61">
        <v>101.8825711427</v>
      </c>
      <c r="G14" s="17" t="s">
        <v>0</v>
      </c>
      <c r="H14" s="24"/>
      <c r="I14" s="28"/>
      <c r="J14" s="21"/>
      <c r="K14" s="21"/>
    </row>
    <row r="15" spans="1:11" ht="28.9" customHeight="1" x14ac:dyDescent="0.2">
      <c r="A15" s="16" t="s">
        <v>93</v>
      </c>
      <c r="B15" s="38" t="s">
        <v>94</v>
      </c>
      <c r="C15" s="39" t="s">
        <v>53</v>
      </c>
      <c r="D15" s="60">
        <f>Part1_1!K8</f>
        <v>10</v>
      </c>
      <c r="E15" s="60">
        <v>10</v>
      </c>
      <c r="F15" s="60">
        <v>10</v>
      </c>
      <c r="G15" s="17" t="s">
        <v>0</v>
      </c>
      <c r="H15" s="24"/>
    </row>
    <row r="16" spans="1:11" ht="28.9" customHeight="1" x14ac:dyDescent="0.2">
      <c r="A16" s="16" t="s">
        <v>95</v>
      </c>
      <c r="B16" s="38" t="s">
        <v>96</v>
      </c>
      <c r="C16" s="39" t="s">
        <v>75</v>
      </c>
      <c r="D16" s="60">
        <v>0</v>
      </c>
      <c r="E16" s="60">
        <v>0</v>
      </c>
      <c r="F16" s="60">
        <v>0</v>
      </c>
      <c r="G16" s="17" t="s">
        <v>0</v>
      </c>
      <c r="H16" s="24"/>
    </row>
    <row r="17" spans="1:11" ht="28.9" customHeight="1" x14ac:dyDescent="0.2">
      <c r="A17" s="16" t="s">
        <v>97</v>
      </c>
      <c r="B17" s="38" t="s">
        <v>98</v>
      </c>
      <c r="C17" s="39" t="s">
        <v>53</v>
      </c>
      <c r="D17" s="60">
        <f>Part1_1!L8</f>
        <v>0</v>
      </c>
      <c r="E17" s="60">
        <v>0</v>
      </c>
      <c r="F17" s="60">
        <v>0</v>
      </c>
      <c r="G17" s="17" t="s">
        <v>0</v>
      </c>
      <c r="H17" s="24"/>
    </row>
    <row r="18" spans="1:11" s="21" customFormat="1" ht="30.95" customHeight="1" x14ac:dyDescent="0.2">
      <c r="A18" s="22" t="s">
        <v>99</v>
      </c>
      <c r="B18" s="69" t="str">
        <f>Part1_1!A9</f>
        <v>870000О.99.0.АЭ24АА05000</v>
      </c>
      <c r="C18" s="37" t="s">
        <v>0</v>
      </c>
      <c r="D18" s="37" t="s">
        <v>0</v>
      </c>
      <c r="E18" s="37" t="s">
        <v>0</v>
      </c>
      <c r="F18" s="37" t="s">
        <v>0</v>
      </c>
      <c r="G18" s="23" t="s">
        <v>0</v>
      </c>
      <c r="H18" s="24"/>
    </row>
    <row r="19" spans="1:11" ht="14.45" customHeight="1" x14ac:dyDescent="0.2">
      <c r="A19" s="16" t="s">
        <v>100</v>
      </c>
      <c r="B19" s="38" t="s">
        <v>50</v>
      </c>
      <c r="C19" s="38" t="s">
        <v>0</v>
      </c>
      <c r="D19" s="64" t="s">
        <v>0</v>
      </c>
      <c r="E19" s="64" t="s">
        <v>0</v>
      </c>
      <c r="F19" s="64" t="s">
        <v>0</v>
      </c>
      <c r="G19" s="17" t="s">
        <v>0</v>
      </c>
      <c r="H19" s="24"/>
    </row>
    <row r="20" spans="1:11" ht="43.35" customHeight="1" x14ac:dyDescent="0.2">
      <c r="A20" s="16" t="s">
        <v>101</v>
      </c>
      <c r="B20" s="38" t="s">
        <v>79</v>
      </c>
      <c r="C20" s="39" t="s">
        <v>75</v>
      </c>
      <c r="D20" s="60">
        <f>D21*D26-D27*D28</f>
        <v>2528288.7999999998</v>
      </c>
      <c r="E20" s="60">
        <v>2528288.7999999998</v>
      </c>
      <c r="F20" s="60">
        <v>2528288.7999999998</v>
      </c>
      <c r="G20" s="17" t="s">
        <v>102</v>
      </c>
      <c r="H20" s="24"/>
    </row>
    <row r="21" spans="1:11" ht="43.35" customHeight="1" x14ac:dyDescent="0.2">
      <c r="A21" s="16" t="s">
        <v>103</v>
      </c>
      <c r="B21" s="38" t="s">
        <v>82</v>
      </c>
      <c r="C21" s="39" t="s">
        <v>75</v>
      </c>
      <c r="D21" s="60">
        <f>ROUND((D22*(D23/100*D24/100*D25/100)),2)</f>
        <v>252828.88</v>
      </c>
      <c r="E21" s="60">
        <v>252828.88</v>
      </c>
      <c r="F21" s="60">
        <v>252828.88</v>
      </c>
      <c r="G21" s="17" t="s">
        <v>104</v>
      </c>
      <c r="H21" s="24"/>
    </row>
    <row r="22" spans="1:11" s="12" customFormat="1" ht="12.75" customHeight="1" x14ac:dyDescent="0.2">
      <c r="A22" s="16" t="s">
        <v>105</v>
      </c>
      <c r="B22" s="38" t="s">
        <v>85</v>
      </c>
      <c r="C22" s="39" t="s">
        <v>75</v>
      </c>
      <c r="D22" s="60">
        <f>D11</f>
        <v>235644.05</v>
      </c>
      <c r="E22" s="60">
        <v>235644.05</v>
      </c>
      <c r="F22" s="60">
        <v>235644.05</v>
      </c>
      <c r="G22" s="17" t="s">
        <v>0</v>
      </c>
      <c r="H22" s="24"/>
      <c r="I22" s="21"/>
      <c r="J22" s="21"/>
      <c r="K22" s="21"/>
    </row>
    <row r="23" spans="1:11" s="12" customFormat="1" ht="12.75" customHeight="1" x14ac:dyDescent="0.2">
      <c r="A23" s="16" t="s">
        <v>106</v>
      </c>
      <c r="B23" s="38" t="s">
        <v>87</v>
      </c>
      <c r="C23" s="39" t="s">
        <v>88</v>
      </c>
      <c r="D23" s="61">
        <v>100</v>
      </c>
      <c r="E23" s="61">
        <v>100</v>
      </c>
      <c r="F23" s="61">
        <v>100</v>
      </c>
      <c r="G23" s="17" t="s">
        <v>0</v>
      </c>
      <c r="H23" s="24"/>
      <c r="I23" s="21"/>
      <c r="J23" s="21"/>
      <c r="K23" s="21"/>
    </row>
    <row r="24" spans="1:11" s="12" customFormat="1" ht="12.75" customHeight="1" x14ac:dyDescent="0.2">
      <c r="A24" s="16" t="s">
        <v>107</v>
      </c>
      <c r="B24" s="38" t="s">
        <v>90</v>
      </c>
      <c r="C24" s="39" t="s">
        <v>88</v>
      </c>
      <c r="D24" s="62">
        <f>D13</f>
        <v>105.3101692293</v>
      </c>
      <c r="E24" s="61">
        <v>105.3101692293</v>
      </c>
      <c r="F24" s="61">
        <v>105.3101692293</v>
      </c>
      <c r="G24" s="17" t="s">
        <v>0</v>
      </c>
      <c r="H24" s="24"/>
      <c r="I24" s="21"/>
      <c r="J24" s="21"/>
      <c r="K24" s="21"/>
    </row>
    <row r="25" spans="1:11" s="12" customFormat="1" ht="12.75" customHeight="1" x14ac:dyDescent="0.2">
      <c r="A25" s="16" t="s">
        <v>108</v>
      </c>
      <c r="B25" s="38" t="s">
        <v>92</v>
      </c>
      <c r="C25" s="39" t="s">
        <v>88</v>
      </c>
      <c r="D25" s="62">
        <f>D14</f>
        <v>101.8825711427</v>
      </c>
      <c r="E25" s="61">
        <v>101.8825711427</v>
      </c>
      <c r="F25" s="61">
        <v>101.8825711427</v>
      </c>
      <c r="G25" s="17" t="s">
        <v>0</v>
      </c>
      <c r="H25" s="24"/>
      <c r="I25" s="21"/>
      <c r="J25" s="21"/>
      <c r="K25" s="21"/>
    </row>
    <row r="26" spans="1:11" ht="28.9" customHeight="1" x14ac:dyDescent="0.2">
      <c r="A26" s="16" t="s">
        <v>109</v>
      </c>
      <c r="B26" s="38" t="s">
        <v>94</v>
      </c>
      <c r="C26" s="39" t="s">
        <v>53</v>
      </c>
      <c r="D26" s="60">
        <f>Part1_1!K9</f>
        <v>10</v>
      </c>
      <c r="E26" s="60">
        <v>10</v>
      </c>
      <c r="F26" s="60">
        <v>10</v>
      </c>
      <c r="G26" s="17" t="s">
        <v>0</v>
      </c>
      <c r="H26" s="24"/>
    </row>
    <row r="27" spans="1:11" ht="28.9" customHeight="1" x14ac:dyDescent="0.2">
      <c r="A27" s="16" t="s">
        <v>110</v>
      </c>
      <c r="B27" s="38" t="s">
        <v>96</v>
      </c>
      <c r="C27" s="39" t="s">
        <v>75</v>
      </c>
      <c r="D27" s="60">
        <v>0</v>
      </c>
      <c r="E27" s="60">
        <v>0</v>
      </c>
      <c r="F27" s="60">
        <v>0</v>
      </c>
      <c r="G27" s="17" t="s">
        <v>0</v>
      </c>
      <c r="H27" s="24"/>
    </row>
    <row r="28" spans="1:11" ht="28.9" customHeight="1" x14ac:dyDescent="0.2">
      <c r="A28" s="16" t="s">
        <v>111</v>
      </c>
      <c r="B28" s="38" t="s">
        <v>98</v>
      </c>
      <c r="C28" s="39" t="s">
        <v>53</v>
      </c>
      <c r="D28" s="60">
        <f>Part1_1!L9</f>
        <v>0</v>
      </c>
      <c r="E28" s="60">
        <v>0</v>
      </c>
      <c r="F28" s="60">
        <v>0</v>
      </c>
      <c r="G28" s="17" t="s">
        <v>0</v>
      </c>
      <c r="H28" s="24"/>
    </row>
    <row r="29" spans="1:11" s="21" customFormat="1" ht="30.95" customHeight="1" x14ac:dyDescent="0.2">
      <c r="A29" s="22" t="s">
        <v>112</v>
      </c>
      <c r="B29" s="69" t="str">
        <f>Part1_1!A10</f>
        <v>870000О.99.0.АЭ24АА06000</v>
      </c>
      <c r="C29" s="37" t="s">
        <v>0</v>
      </c>
      <c r="D29" s="37" t="s">
        <v>0</v>
      </c>
      <c r="E29" s="37" t="s">
        <v>0</v>
      </c>
      <c r="F29" s="37" t="s">
        <v>0</v>
      </c>
      <c r="G29" s="23" t="s">
        <v>0</v>
      </c>
      <c r="H29" s="24"/>
    </row>
    <row r="30" spans="1:11" ht="14.45" customHeight="1" x14ac:dyDescent="0.2">
      <c r="A30" s="16" t="s">
        <v>113</v>
      </c>
      <c r="B30" s="38" t="s">
        <v>50</v>
      </c>
      <c r="C30" s="38" t="s">
        <v>0</v>
      </c>
      <c r="D30" s="64" t="s">
        <v>0</v>
      </c>
      <c r="E30" s="64" t="s">
        <v>0</v>
      </c>
      <c r="F30" s="64" t="s">
        <v>0</v>
      </c>
      <c r="G30" s="17" t="s">
        <v>0</v>
      </c>
      <c r="H30" s="24"/>
    </row>
    <row r="31" spans="1:11" ht="43.35" customHeight="1" x14ac:dyDescent="0.2">
      <c r="A31" s="16" t="s">
        <v>114</v>
      </c>
      <c r="B31" s="38" t="s">
        <v>79</v>
      </c>
      <c r="C31" s="39" t="s">
        <v>75</v>
      </c>
      <c r="D31" s="60">
        <f>D32*D37-D38*D39</f>
        <v>1516973.28</v>
      </c>
      <c r="E31" s="60">
        <v>1516973.28</v>
      </c>
      <c r="F31" s="60">
        <v>1516973.28</v>
      </c>
      <c r="G31" s="17" t="s">
        <v>115</v>
      </c>
      <c r="H31" s="24"/>
    </row>
    <row r="32" spans="1:11" ht="43.35" customHeight="1" x14ac:dyDescent="0.2">
      <c r="A32" s="16" t="s">
        <v>116</v>
      </c>
      <c r="B32" s="38" t="s">
        <v>82</v>
      </c>
      <c r="C32" s="39" t="s">
        <v>75</v>
      </c>
      <c r="D32" s="60">
        <f>ROUND((D33*(D34/100*D35/100*D36/100)),2)</f>
        <v>252828.88</v>
      </c>
      <c r="E32" s="60">
        <v>252828.88</v>
      </c>
      <c r="F32" s="60">
        <v>252828.88</v>
      </c>
      <c r="G32" s="17" t="s">
        <v>117</v>
      </c>
      <c r="H32" s="24"/>
    </row>
    <row r="33" spans="1:11" s="14" customFormat="1" ht="12.75" customHeight="1" x14ac:dyDescent="0.2">
      <c r="A33" s="16" t="s">
        <v>118</v>
      </c>
      <c r="B33" s="38" t="s">
        <v>85</v>
      </c>
      <c r="C33" s="39" t="s">
        <v>75</v>
      </c>
      <c r="D33" s="60">
        <f>D11</f>
        <v>235644.05</v>
      </c>
      <c r="E33" s="60">
        <v>235644.05</v>
      </c>
      <c r="F33" s="60">
        <v>235644.05</v>
      </c>
      <c r="G33" s="17" t="s">
        <v>0</v>
      </c>
      <c r="H33" s="24"/>
      <c r="I33" s="21"/>
      <c r="J33" s="21"/>
      <c r="K33" s="21"/>
    </row>
    <row r="34" spans="1:11" s="14" customFormat="1" ht="12.75" customHeight="1" x14ac:dyDescent="0.2">
      <c r="A34" s="16" t="s">
        <v>119</v>
      </c>
      <c r="B34" s="38" t="s">
        <v>87</v>
      </c>
      <c r="C34" s="39" t="s">
        <v>88</v>
      </c>
      <c r="D34" s="61">
        <v>100</v>
      </c>
      <c r="E34" s="61">
        <v>100</v>
      </c>
      <c r="F34" s="61">
        <v>100</v>
      </c>
      <c r="G34" s="17" t="s">
        <v>0</v>
      </c>
      <c r="H34" s="24"/>
      <c r="I34" s="21"/>
      <c r="J34" s="21"/>
      <c r="K34" s="21"/>
    </row>
    <row r="35" spans="1:11" s="14" customFormat="1" ht="12.75" customHeight="1" x14ac:dyDescent="0.2">
      <c r="A35" s="16" t="s">
        <v>120</v>
      </c>
      <c r="B35" s="38" t="s">
        <v>90</v>
      </c>
      <c r="C35" s="39" t="s">
        <v>88</v>
      </c>
      <c r="D35" s="62">
        <f>D13</f>
        <v>105.3101692293</v>
      </c>
      <c r="E35" s="61">
        <v>105.3101692293</v>
      </c>
      <c r="F35" s="61">
        <v>105.3101692293</v>
      </c>
      <c r="G35" s="17" t="s">
        <v>0</v>
      </c>
      <c r="H35" s="24"/>
      <c r="I35" s="21"/>
      <c r="J35" s="21"/>
      <c r="K35" s="21"/>
    </row>
    <row r="36" spans="1:11" s="14" customFormat="1" ht="12.75" customHeight="1" x14ac:dyDescent="0.2">
      <c r="A36" s="16" t="s">
        <v>121</v>
      </c>
      <c r="B36" s="38" t="s">
        <v>92</v>
      </c>
      <c r="C36" s="39" t="s">
        <v>88</v>
      </c>
      <c r="D36" s="62">
        <f>D14</f>
        <v>101.8825711427</v>
      </c>
      <c r="E36" s="61">
        <v>101.8825711427</v>
      </c>
      <c r="F36" s="61">
        <v>101.8825711427</v>
      </c>
      <c r="G36" s="17" t="s">
        <v>0</v>
      </c>
      <c r="H36" s="24"/>
      <c r="I36" s="21"/>
      <c r="J36" s="21"/>
      <c r="K36" s="21"/>
    </row>
    <row r="37" spans="1:11" ht="28.9" customHeight="1" x14ac:dyDescent="0.2">
      <c r="A37" s="16" t="s">
        <v>122</v>
      </c>
      <c r="B37" s="38" t="s">
        <v>94</v>
      </c>
      <c r="C37" s="39" t="s">
        <v>53</v>
      </c>
      <c r="D37" s="60">
        <f>Part1_1!K10</f>
        <v>6</v>
      </c>
      <c r="E37" s="60">
        <v>6</v>
      </c>
      <c r="F37" s="60">
        <v>6</v>
      </c>
      <c r="G37" s="17" t="s">
        <v>0</v>
      </c>
      <c r="H37" s="24"/>
    </row>
    <row r="38" spans="1:11" ht="28.9" customHeight="1" x14ac:dyDescent="0.2">
      <c r="A38" s="16" t="s">
        <v>123</v>
      </c>
      <c r="B38" s="38" t="s">
        <v>96</v>
      </c>
      <c r="C38" s="39" t="s">
        <v>75</v>
      </c>
      <c r="D38" s="60">
        <v>0</v>
      </c>
      <c r="E38" s="60">
        <v>0</v>
      </c>
      <c r="F38" s="60">
        <v>0</v>
      </c>
      <c r="G38" s="17" t="s">
        <v>0</v>
      </c>
      <c r="H38" s="24"/>
    </row>
    <row r="39" spans="1:11" ht="28.9" customHeight="1" x14ac:dyDescent="0.2">
      <c r="A39" s="16" t="s">
        <v>124</v>
      </c>
      <c r="B39" s="38" t="s">
        <v>98</v>
      </c>
      <c r="C39" s="39" t="s">
        <v>53</v>
      </c>
      <c r="D39" s="60">
        <f>Part1_1!L10</f>
        <v>0</v>
      </c>
      <c r="E39" s="60">
        <v>0</v>
      </c>
      <c r="F39" s="60">
        <v>0</v>
      </c>
      <c r="G39" s="17" t="s">
        <v>0</v>
      </c>
      <c r="H39" s="24"/>
    </row>
    <row r="40" spans="1:11" s="21" customFormat="1" ht="30.95" customHeight="1" x14ac:dyDescent="0.2">
      <c r="A40" s="22" t="s">
        <v>125</v>
      </c>
      <c r="B40" s="69" t="str">
        <f>Part1_1!A11</f>
        <v>870000О.99.0.АЭ24АА07000</v>
      </c>
      <c r="C40" s="37" t="s">
        <v>0</v>
      </c>
      <c r="D40" s="37" t="s">
        <v>0</v>
      </c>
      <c r="E40" s="37" t="s">
        <v>0</v>
      </c>
      <c r="F40" s="37" t="s">
        <v>0</v>
      </c>
      <c r="G40" s="23" t="s">
        <v>0</v>
      </c>
      <c r="H40" s="24"/>
    </row>
    <row r="41" spans="1:11" ht="14.45" customHeight="1" x14ac:dyDescent="0.2">
      <c r="A41" s="16" t="s">
        <v>126</v>
      </c>
      <c r="B41" s="38" t="s">
        <v>50</v>
      </c>
      <c r="C41" s="38" t="s">
        <v>0</v>
      </c>
      <c r="D41" s="64" t="s">
        <v>0</v>
      </c>
      <c r="E41" s="64" t="s">
        <v>0</v>
      </c>
      <c r="F41" s="64" t="s">
        <v>0</v>
      </c>
      <c r="G41" s="17" t="s">
        <v>0</v>
      </c>
      <c r="H41" s="24"/>
    </row>
    <row r="42" spans="1:11" ht="43.35" customHeight="1" x14ac:dyDescent="0.2">
      <c r="A42" s="16" t="s">
        <v>127</v>
      </c>
      <c r="B42" s="38" t="s">
        <v>79</v>
      </c>
      <c r="C42" s="39" t="s">
        <v>75</v>
      </c>
      <c r="D42" s="60">
        <f>D43*D48-D49*D50</f>
        <v>2528288.7999999998</v>
      </c>
      <c r="E42" s="60">
        <v>2528288.7999999998</v>
      </c>
      <c r="F42" s="60">
        <v>2528288.7999999998</v>
      </c>
      <c r="G42" s="17" t="s">
        <v>128</v>
      </c>
      <c r="H42" s="24"/>
    </row>
    <row r="43" spans="1:11" ht="43.35" customHeight="1" x14ac:dyDescent="0.2">
      <c r="A43" s="16" t="s">
        <v>129</v>
      </c>
      <c r="B43" s="38" t="s">
        <v>82</v>
      </c>
      <c r="C43" s="39" t="s">
        <v>75</v>
      </c>
      <c r="D43" s="60">
        <f>ROUND((D44*(D45/100*D46/100*D47/100)),2)</f>
        <v>252828.88</v>
      </c>
      <c r="E43" s="60">
        <v>252828.88</v>
      </c>
      <c r="F43" s="60">
        <v>252828.88</v>
      </c>
      <c r="G43" s="17" t="s">
        <v>130</v>
      </c>
      <c r="H43" s="24"/>
    </row>
    <row r="44" spans="1:11" s="13" customFormat="1" ht="12.75" customHeight="1" x14ac:dyDescent="0.2">
      <c r="A44" s="16" t="s">
        <v>131</v>
      </c>
      <c r="B44" s="38" t="s">
        <v>85</v>
      </c>
      <c r="C44" s="39" t="s">
        <v>75</v>
      </c>
      <c r="D44" s="60">
        <f>D11</f>
        <v>235644.05</v>
      </c>
      <c r="E44" s="60">
        <v>235644.05</v>
      </c>
      <c r="F44" s="60">
        <v>235644.05</v>
      </c>
      <c r="G44" s="17" t="s">
        <v>0</v>
      </c>
      <c r="H44" s="24"/>
      <c r="I44" s="21"/>
      <c r="J44" s="21"/>
      <c r="K44" s="21"/>
    </row>
    <row r="45" spans="1:11" s="13" customFormat="1" ht="12.75" customHeight="1" x14ac:dyDescent="0.2">
      <c r="A45" s="16" t="s">
        <v>132</v>
      </c>
      <c r="B45" s="38" t="s">
        <v>87</v>
      </c>
      <c r="C45" s="39" t="s">
        <v>88</v>
      </c>
      <c r="D45" s="61">
        <v>100</v>
      </c>
      <c r="E45" s="61">
        <v>100</v>
      </c>
      <c r="F45" s="61">
        <v>100</v>
      </c>
      <c r="G45" s="17" t="s">
        <v>0</v>
      </c>
      <c r="H45" s="24"/>
      <c r="I45" s="21"/>
      <c r="J45" s="21"/>
      <c r="K45" s="21"/>
    </row>
    <row r="46" spans="1:11" s="13" customFormat="1" ht="12.75" customHeight="1" x14ac:dyDescent="0.2">
      <c r="A46" s="16" t="s">
        <v>133</v>
      </c>
      <c r="B46" s="38" t="s">
        <v>90</v>
      </c>
      <c r="C46" s="39" t="s">
        <v>88</v>
      </c>
      <c r="D46" s="62">
        <f>D13</f>
        <v>105.3101692293</v>
      </c>
      <c r="E46" s="61">
        <v>105.3101692293</v>
      </c>
      <c r="F46" s="61">
        <v>105.3101692293</v>
      </c>
      <c r="G46" s="17" t="s">
        <v>0</v>
      </c>
      <c r="H46" s="24"/>
      <c r="I46" s="21"/>
      <c r="J46" s="21"/>
      <c r="K46" s="21"/>
    </row>
    <row r="47" spans="1:11" s="13" customFormat="1" ht="12.75" customHeight="1" x14ac:dyDescent="0.2">
      <c r="A47" s="16" t="s">
        <v>134</v>
      </c>
      <c r="B47" s="38" t="s">
        <v>92</v>
      </c>
      <c r="C47" s="39" t="s">
        <v>88</v>
      </c>
      <c r="D47" s="62">
        <f>D14</f>
        <v>101.8825711427</v>
      </c>
      <c r="E47" s="61">
        <v>101.8825711427</v>
      </c>
      <c r="F47" s="61">
        <v>101.8825711427</v>
      </c>
      <c r="G47" s="17" t="s">
        <v>0</v>
      </c>
      <c r="H47" s="24"/>
      <c r="I47" s="21"/>
      <c r="J47" s="21"/>
      <c r="K47" s="21"/>
    </row>
    <row r="48" spans="1:11" ht="28.9" customHeight="1" x14ac:dyDescent="0.2">
      <c r="A48" s="16" t="s">
        <v>135</v>
      </c>
      <c r="B48" s="38" t="s">
        <v>94</v>
      </c>
      <c r="C48" s="39" t="s">
        <v>53</v>
      </c>
      <c r="D48" s="60">
        <f>Part1_1!K11</f>
        <v>10</v>
      </c>
      <c r="E48" s="60">
        <v>10</v>
      </c>
      <c r="F48" s="60">
        <v>10</v>
      </c>
      <c r="G48" s="17" t="s">
        <v>0</v>
      </c>
      <c r="H48" s="24"/>
    </row>
    <row r="49" spans="1:11" ht="28.9" customHeight="1" x14ac:dyDescent="0.2">
      <c r="A49" s="16" t="s">
        <v>136</v>
      </c>
      <c r="B49" s="38" t="s">
        <v>96</v>
      </c>
      <c r="C49" s="39" t="s">
        <v>75</v>
      </c>
      <c r="D49" s="60">
        <v>0</v>
      </c>
      <c r="E49" s="60">
        <v>0</v>
      </c>
      <c r="F49" s="60">
        <v>0</v>
      </c>
      <c r="G49" s="17" t="s">
        <v>0</v>
      </c>
      <c r="H49" s="24"/>
    </row>
    <row r="50" spans="1:11" ht="28.9" customHeight="1" x14ac:dyDescent="0.2">
      <c r="A50" s="16" t="s">
        <v>137</v>
      </c>
      <c r="B50" s="38" t="s">
        <v>98</v>
      </c>
      <c r="C50" s="39" t="s">
        <v>53</v>
      </c>
      <c r="D50" s="60">
        <f>Part1_1!L11</f>
        <v>0</v>
      </c>
      <c r="E50" s="60">
        <v>0</v>
      </c>
      <c r="F50" s="60">
        <v>0</v>
      </c>
      <c r="G50" s="17" t="s">
        <v>0</v>
      </c>
      <c r="H50" s="24"/>
    </row>
    <row r="51" spans="1:11" s="21" customFormat="1" ht="30.95" customHeight="1" x14ac:dyDescent="0.2">
      <c r="A51" s="22" t="s">
        <v>138</v>
      </c>
      <c r="B51" s="69" t="str">
        <f>Part1_1!A12</f>
        <v>870000О.99.0.АЭ24АА08000</v>
      </c>
      <c r="C51" s="37" t="s">
        <v>0</v>
      </c>
      <c r="D51" s="37" t="s">
        <v>0</v>
      </c>
      <c r="E51" s="37" t="s">
        <v>0</v>
      </c>
      <c r="F51" s="37" t="s">
        <v>0</v>
      </c>
      <c r="G51" s="23" t="s">
        <v>0</v>
      </c>
      <c r="H51" s="24"/>
    </row>
    <row r="52" spans="1:11" ht="14.45" customHeight="1" x14ac:dyDescent="0.2">
      <c r="A52" s="16" t="s">
        <v>139</v>
      </c>
      <c r="B52" s="38" t="s">
        <v>50</v>
      </c>
      <c r="C52" s="38" t="s">
        <v>0</v>
      </c>
      <c r="D52" s="64" t="s">
        <v>0</v>
      </c>
      <c r="E52" s="64" t="s">
        <v>0</v>
      </c>
      <c r="F52" s="64" t="s">
        <v>0</v>
      </c>
      <c r="G52" s="17" t="s">
        <v>0</v>
      </c>
      <c r="H52" s="24"/>
    </row>
    <row r="53" spans="1:11" ht="43.35" customHeight="1" x14ac:dyDescent="0.2">
      <c r="A53" s="16" t="s">
        <v>140</v>
      </c>
      <c r="B53" s="38" t="s">
        <v>79</v>
      </c>
      <c r="C53" s="39" t="s">
        <v>75</v>
      </c>
      <c r="D53" s="60">
        <f>D54*D59-D60*D61</f>
        <v>3033946.56</v>
      </c>
      <c r="E53" s="60">
        <v>3033946.56</v>
      </c>
      <c r="F53" s="60">
        <v>3033946.56</v>
      </c>
      <c r="G53" s="17" t="s">
        <v>141</v>
      </c>
      <c r="H53" s="24"/>
    </row>
    <row r="54" spans="1:11" ht="43.35" customHeight="1" x14ac:dyDescent="0.2">
      <c r="A54" s="16" t="s">
        <v>142</v>
      </c>
      <c r="B54" s="38" t="s">
        <v>82</v>
      </c>
      <c r="C54" s="39" t="s">
        <v>75</v>
      </c>
      <c r="D54" s="60">
        <f>ROUND((D55*(D56/100*D57/100*D58/100)),2)</f>
        <v>252828.88</v>
      </c>
      <c r="E54" s="60">
        <v>252828.88</v>
      </c>
      <c r="F54" s="60">
        <v>252828.88</v>
      </c>
      <c r="G54" s="17" t="s">
        <v>143</v>
      </c>
      <c r="H54" s="24"/>
    </row>
    <row r="55" spans="1:11" s="15" customFormat="1" ht="12.75" customHeight="1" x14ac:dyDescent="0.2">
      <c r="A55" s="16" t="s">
        <v>144</v>
      </c>
      <c r="B55" s="38" t="s">
        <v>85</v>
      </c>
      <c r="C55" s="39" t="s">
        <v>75</v>
      </c>
      <c r="D55" s="60">
        <f>D11</f>
        <v>235644.05</v>
      </c>
      <c r="E55" s="60">
        <v>235644.05</v>
      </c>
      <c r="F55" s="60">
        <v>235644.05</v>
      </c>
      <c r="G55" s="17" t="s">
        <v>0</v>
      </c>
      <c r="H55" s="24"/>
      <c r="I55" s="21"/>
      <c r="J55" s="21"/>
      <c r="K55" s="21"/>
    </row>
    <row r="56" spans="1:11" s="15" customFormat="1" ht="12.75" customHeight="1" x14ac:dyDescent="0.2">
      <c r="A56" s="16" t="s">
        <v>145</v>
      </c>
      <c r="B56" s="38" t="s">
        <v>87</v>
      </c>
      <c r="C56" s="39" t="s">
        <v>88</v>
      </c>
      <c r="D56" s="61">
        <v>100</v>
      </c>
      <c r="E56" s="61">
        <v>100</v>
      </c>
      <c r="F56" s="61">
        <v>100</v>
      </c>
      <c r="G56" s="17" t="s">
        <v>0</v>
      </c>
      <c r="H56" s="24"/>
      <c r="I56" s="21"/>
      <c r="J56" s="21"/>
      <c r="K56" s="21"/>
    </row>
    <row r="57" spans="1:11" s="15" customFormat="1" ht="12.75" customHeight="1" x14ac:dyDescent="0.2">
      <c r="A57" s="16" t="s">
        <v>146</v>
      </c>
      <c r="B57" s="38" t="s">
        <v>90</v>
      </c>
      <c r="C57" s="39" t="s">
        <v>88</v>
      </c>
      <c r="D57" s="62">
        <f>D46</f>
        <v>105.3101692293</v>
      </c>
      <c r="E57" s="61">
        <v>105.3101692293</v>
      </c>
      <c r="F57" s="61">
        <v>105.3101692293</v>
      </c>
      <c r="G57" s="17" t="s">
        <v>0</v>
      </c>
      <c r="H57" s="24"/>
      <c r="I57" s="21"/>
      <c r="J57" s="21"/>
      <c r="K57" s="21"/>
    </row>
    <row r="58" spans="1:11" s="15" customFormat="1" ht="12.75" customHeight="1" x14ac:dyDescent="0.2">
      <c r="A58" s="16" t="s">
        <v>147</v>
      </c>
      <c r="B58" s="38" t="s">
        <v>92</v>
      </c>
      <c r="C58" s="39" t="s">
        <v>88</v>
      </c>
      <c r="D58" s="62">
        <f>D47</f>
        <v>101.8825711427</v>
      </c>
      <c r="E58" s="61">
        <v>101.8825711427</v>
      </c>
      <c r="F58" s="61">
        <v>101.8825711427</v>
      </c>
      <c r="G58" s="17" t="s">
        <v>0</v>
      </c>
      <c r="H58" s="24"/>
      <c r="I58" s="21"/>
      <c r="J58" s="21"/>
      <c r="K58" s="21"/>
    </row>
    <row r="59" spans="1:11" ht="28.9" customHeight="1" x14ac:dyDescent="0.2">
      <c r="A59" s="16" t="s">
        <v>148</v>
      </c>
      <c r="B59" s="38" t="s">
        <v>94</v>
      </c>
      <c r="C59" s="39" t="s">
        <v>53</v>
      </c>
      <c r="D59" s="60">
        <f>Part1_1!K12</f>
        <v>12</v>
      </c>
      <c r="E59" s="60">
        <v>12</v>
      </c>
      <c r="F59" s="60">
        <v>12</v>
      </c>
      <c r="G59" s="17" t="s">
        <v>0</v>
      </c>
      <c r="H59" s="24"/>
    </row>
    <row r="60" spans="1:11" ht="28.9" customHeight="1" x14ac:dyDescent="0.2">
      <c r="A60" s="16" t="s">
        <v>149</v>
      </c>
      <c r="B60" s="38" t="s">
        <v>96</v>
      </c>
      <c r="C60" s="39" t="s">
        <v>75</v>
      </c>
      <c r="D60" s="60">
        <v>0</v>
      </c>
      <c r="E60" s="60">
        <v>0</v>
      </c>
      <c r="F60" s="60">
        <v>0</v>
      </c>
      <c r="G60" s="17" t="s">
        <v>0</v>
      </c>
      <c r="H60" s="24"/>
    </row>
    <row r="61" spans="1:11" ht="28.9" customHeight="1" x14ac:dyDescent="0.2">
      <c r="A61" s="16" t="s">
        <v>150</v>
      </c>
      <c r="B61" s="38" t="s">
        <v>98</v>
      </c>
      <c r="C61" s="39" t="s">
        <v>53</v>
      </c>
      <c r="D61" s="60">
        <f>Part1_1!L12</f>
        <v>0</v>
      </c>
      <c r="E61" s="60">
        <v>0</v>
      </c>
      <c r="F61" s="60">
        <v>0</v>
      </c>
      <c r="G61" s="17" t="s">
        <v>0</v>
      </c>
      <c r="H61" s="24"/>
    </row>
    <row r="62" spans="1:11" ht="32.25" customHeight="1" x14ac:dyDescent="0.2">
      <c r="A62" s="67" t="s">
        <v>202</v>
      </c>
      <c r="B62" s="69" t="str">
        <f>Part1_1!A13</f>
        <v>870000О.99.0.АЭ25АА77000</v>
      </c>
      <c r="C62" s="39" t="s">
        <v>0</v>
      </c>
      <c r="D62" s="60" t="s">
        <v>0</v>
      </c>
      <c r="E62" s="60" t="s">
        <v>0</v>
      </c>
      <c r="F62" s="60" t="s">
        <v>0</v>
      </c>
      <c r="G62" s="17" t="s">
        <v>0</v>
      </c>
      <c r="H62" s="59"/>
      <c r="I62"/>
      <c r="J62"/>
      <c r="K62"/>
    </row>
    <row r="63" spans="1:11" ht="15" x14ac:dyDescent="0.2">
      <c r="A63" s="16" t="s">
        <v>203</v>
      </c>
      <c r="B63" s="38" t="s">
        <v>190</v>
      </c>
      <c r="C63" s="39" t="s">
        <v>0</v>
      </c>
      <c r="D63" s="60" t="s">
        <v>0</v>
      </c>
      <c r="E63" s="60" t="s">
        <v>0</v>
      </c>
      <c r="F63" s="60" t="s">
        <v>0</v>
      </c>
      <c r="G63" s="17" t="s">
        <v>0</v>
      </c>
      <c r="H63" s="59"/>
      <c r="I63"/>
      <c r="J63"/>
      <c r="K63"/>
    </row>
    <row r="64" spans="1:11" ht="15" x14ac:dyDescent="0.2">
      <c r="A64" s="16" t="s">
        <v>204</v>
      </c>
      <c r="B64" s="38" t="s">
        <v>79</v>
      </c>
      <c r="C64" s="39" t="s">
        <v>75</v>
      </c>
      <c r="D64" s="60">
        <f>D65*D70</f>
        <v>450096.03347939748</v>
      </c>
      <c r="E64" s="60">
        <v>450096.03347939748</v>
      </c>
      <c r="F64" s="60">
        <v>450096.03347939748</v>
      </c>
      <c r="G64" s="17" t="s">
        <v>213</v>
      </c>
      <c r="H64" s="59"/>
      <c r="I64"/>
      <c r="J64"/>
      <c r="K64"/>
    </row>
    <row r="65" spans="1:11" ht="30" x14ac:dyDescent="0.2">
      <c r="A65" s="16" t="s">
        <v>205</v>
      </c>
      <c r="B65" s="38" t="s">
        <v>82</v>
      </c>
      <c r="C65" s="39" t="s">
        <v>75</v>
      </c>
      <c r="D65" s="60">
        <f>D66*D67*D68*D69/1000000</f>
        <v>487.11691934999726</v>
      </c>
      <c r="E65" s="60">
        <v>487.11691934999726</v>
      </c>
      <c r="F65" s="60">
        <v>487.11691934999726</v>
      </c>
      <c r="G65" s="17" t="s">
        <v>214</v>
      </c>
      <c r="H65" s="59"/>
      <c r="I65"/>
      <c r="J65"/>
      <c r="K65"/>
    </row>
    <row r="66" spans="1:11" ht="15" x14ac:dyDescent="0.2">
      <c r="A66" s="16" t="s">
        <v>206</v>
      </c>
      <c r="B66" s="38" t="s">
        <v>85</v>
      </c>
      <c r="C66" s="39" t="s">
        <v>75</v>
      </c>
      <c r="D66" s="60">
        <v>462.5</v>
      </c>
      <c r="E66" s="60">
        <v>462.5</v>
      </c>
      <c r="F66" s="60">
        <v>462.5</v>
      </c>
      <c r="G66" s="17" t="s">
        <v>0</v>
      </c>
      <c r="H66" s="59"/>
      <c r="I66"/>
      <c r="J66"/>
      <c r="K66"/>
    </row>
    <row r="67" spans="1:11" ht="15" x14ac:dyDescent="0.2">
      <c r="A67" s="16" t="s">
        <v>207</v>
      </c>
      <c r="B67" s="38" t="s">
        <v>87</v>
      </c>
      <c r="C67" s="39" t="s">
        <v>88</v>
      </c>
      <c r="D67" s="65">
        <v>100</v>
      </c>
      <c r="E67" s="65">
        <v>100</v>
      </c>
      <c r="F67" s="65">
        <v>100</v>
      </c>
      <c r="G67" s="17" t="s">
        <v>0</v>
      </c>
      <c r="H67" s="59"/>
      <c r="I67"/>
      <c r="J67"/>
      <c r="K67"/>
    </row>
    <row r="68" spans="1:11" ht="15" x14ac:dyDescent="0.2">
      <c r="A68" s="16" t="s">
        <v>208</v>
      </c>
      <c r="B68" s="38" t="s">
        <v>90</v>
      </c>
      <c r="C68" s="39" t="s">
        <v>88</v>
      </c>
      <c r="D68" s="65">
        <v>90.467395207999999</v>
      </c>
      <c r="E68" s="65">
        <v>90.467395207999999</v>
      </c>
      <c r="F68" s="65">
        <v>90.467395207999999</v>
      </c>
      <c r="G68" s="17" t="s">
        <v>0</v>
      </c>
      <c r="H68" s="59"/>
      <c r="I68"/>
      <c r="J68"/>
      <c r="K68"/>
    </row>
    <row r="69" spans="1:11" ht="15" x14ac:dyDescent="0.2">
      <c r="A69" s="16" t="s">
        <v>209</v>
      </c>
      <c r="B69" s="38" t="s">
        <v>92</v>
      </c>
      <c r="C69" s="39" t="s">
        <v>88</v>
      </c>
      <c r="D69" s="65">
        <v>116.4204815609</v>
      </c>
      <c r="E69" s="65">
        <v>116.4204815609</v>
      </c>
      <c r="F69" s="65">
        <v>116.4204815609</v>
      </c>
      <c r="G69" s="17" t="s">
        <v>0</v>
      </c>
      <c r="H69" s="59"/>
      <c r="I69"/>
      <c r="J69"/>
      <c r="K69"/>
    </row>
    <row r="70" spans="1:11" ht="30" x14ac:dyDescent="0.2">
      <c r="A70" s="16" t="s">
        <v>210</v>
      </c>
      <c r="B70" s="38" t="s">
        <v>94</v>
      </c>
      <c r="C70" s="39" t="s">
        <v>53</v>
      </c>
      <c r="D70" s="60">
        <f>Part1_1!K13</f>
        <v>924</v>
      </c>
      <c r="E70" s="60">
        <v>924</v>
      </c>
      <c r="F70" s="60">
        <v>924</v>
      </c>
      <c r="G70" s="17" t="s">
        <v>0</v>
      </c>
      <c r="H70" s="59"/>
      <c r="I70"/>
      <c r="J70"/>
      <c r="K70"/>
    </row>
    <row r="71" spans="1:11" ht="30" x14ac:dyDescent="0.2">
      <c r="A71" s="16" t="s">
        <v>211</v>
      </c>
      <c r="B71" s="38" t="s">
        <v>96</v>
      </c>
      <c r="C71" s="39" t="s">
        <v>75</v>
      </c>
      <c r="D71" s="60" t="s">
        <v>0</v>
      </c>
      <c r="E71" s="60" t="s">
        <v>0</v>
      </c>
      <c r="F71" s="60" t="s">
        <v>0</v>
      </c>
      <c r="G71" s="17" t="s">
        <v>0</v>
      </c>
      <c r="H71" s="59"/>
      <c r="I71"/>
      <c r="J71"/>
      <c r="K71"/>
    </row>
    <row r="72" spans="1:11" ht="30" x14ac:dyDescent="0.2">
      <c r="A72" s="16" t="s">
        <v>212</v>
      </c>
      <c r="B72" s="38" t="s">
        <v>98</v>
      </c>
      <c r="C72" s="39" t="s">
        <v>53</v>
      </c>
      <c r="D72" s="60" t="s">
        <v>0</v>
      </c>
      <c r="E72" s="60" t="s">
        <v>0</v>
      </c>
      <c r="F72" s="60" t="s">
        <v>0</v>
      </c>
      <c r="G72" s="17" t="s">
        <v>0</v>
      </c>
      <c r="H72" s="59"/>
      <c r="I72"/>
      <c r="J72"/>
      <c r="K72"/>
    </row>
    <row r="73" spans="1:11" ht="33.75" customHeight="1" x14ac:dyDescent="0.2">
      <c r="A73" s="67" t="s">
        <v>215</v>
      </c>
      <c r="B73" s="69" t="str">
        <f>Part1_1!A14</f>
        <v>870000О.99.0.АЭ25АА78000</v>
      </c>
      <c r="C73" s="39" t="s">
        <v>0</v>
      </c>
      <c r="D73" s="60" t="s">
        <v>0</v>
      </c>
      <c r="E73" s="60" t="s">
        <v>0</v>
      </c>
      <c r="F73" s="60" t="s">
        <v>0</v>
      </c>
      <c r="G73" s="17" t="s">
        <v>0</v>
      </c>
      <c r="H73" s="59"/>
      <c r="I73"/>
      <c r="J73"/>
      <c r="K73"/>
    </row>
    <row r="74" spans="1:11" ht="15" x14ac:dyDescent="0.2">
      <c r="A74" s="16" t="s">
        <v>216</v>
      </c>
      <c r="B74" s="38" t="s">
        <v>190</v>
      </c>
      <c r="C74" s="39" t="s">
        <v>0</v>
      </c>
      <c r="D74" s="60" t="s">
        <v>0</v>
      </c>
      <c r="E74" s="60" t="s">
        <v>0</v>
      </c>
      <c r="F74" s="60" t="s">
        <v>0</v>
      </c>
      <c r="G74" s="17" t="s">
        <v>0</v>
      </c>
      <c r="H74" s="59"/>
      <c r="I74"/>
      <c r="J74"/>
      <c r="K74"/>
    </row>
    <row r="75" spans="1:11" ht="15" x14ac:dyDescent="0.2">
      <c r="A75" s="16" t="s">
        <v>217</v>
      </c>
      <c r="B75" s="38" t="s">
        <v>79</v>
      </c>
      <c r="C75" s="39" t="s">
        <v>75</v>
      </c>
      <c r="D75" s="60">
        <f>D76*D81</f>
        <v>130060.21746644926</v>
      </c>
      <c r="E75" s="60">
        <v>130060.21746644926</v>
      </c>
      <c r="F75" s="60">
        <v>130060.21746644926</v>
      </c>
      <c r="G75" s="17" t="s">
        <v>226</v>
      </c>
      <c r="H75" s="59"/>
      <c r="I75"/>
      <c r="J75"/>
      <c r="K75"/>
    </row>
    <row r="76" spans="1:11" ht="30" x14ac:dyDescent="0.2">
      <c r="A76" s="16" t="s">
        <v>218</v>
      </c>
      <c r="B76" s="38" t="s">
        <v>82</v>
      </c>
      <c r="C76" s="39" t="s">
        <v>75</v>
      </c>
      <c r="D76" s="60">
        <f>D77*D78*D79*D80/1000000</f>
        <v>487.11691934999726</v>
      </c>
      <c r="E76" s="60">
        <v>487.11691934999726</v>
      </c>
      <c r="F76" s="60">
        <v>487.11691934999726</v>
      </c>
      <c r="G76" s="17" t="s">
        <v>227</v>
      </c>
      <c r="H76" s="59"/>
      <c r="I76"/>
      <c r="J76"/>
      <c r="K76"/>
    </row>
    <row r="77" spans="1:11" ht="15" x14ac:dyDescent="0.2">
      <c r="A77" s="16" t="s">
        <v>219</v>
      </c>
      <c r="B77" s="38" t="s">
        <v>85</v>
      </c>
      <c r="C77" s="39" t="s">
        <v>75</v>
      </c>
      <c r="D77" s="60">
        <f>D66</f>
        <v>462.5</v>
      </c>
      <c r="E77" s="60">
        <v>462.5</v>
      </c>
      <c r="F77" s="60">
        <v>462.5</v>
      </c>
      <c r="G77" s="17" t="s">
        <v>0</v>
      </c>
      <c r="H77" s="59"/>
      <c r="I77"/>
      <c r="J77"/>
      <c r="K77"/>
    </row>
    <row r="78" spans="1:11" ht="15" x14ac:dyDescent="0.2">
      <c r="A78" s="16" t="s">
        <v>220</v>
      </c>
      <c r="B78" s="38" t="s">
        <v>87</v>
      </c>
      <c r="C78" s="39" t="s">
        <v>88</v>
      </c>
      <c r="D78" s="65">
        <f>D67</f>
        <v>100</v>
      </c>
      <c r="E78" s="65">
        <v>100</v>
      </c>
      <c r="F78" s="65">
        <v>100</v>
      </c>
      <c r="G78" s="17" t="s">
        <v>0</v>
      </c>
      <c r="H78" s="59"/>
      <c r="I78"/>
      <c r="J78"/>
      <c r="K78"/>
    </row>
    <row r="79" spans="1:11" ht="15" x14ac:dyDescent="0.2">
      <c r="A79" s="16" t="s">
        <v>221</v>
      </c>
      <c r="B79" s="38" t="s">
        <v>90</v>
      </c>
      <c r="C79" s="39" t="s">
        <v>88</v>
      </c>
      <c r="D79" s="65">
        <f>D68</f>
        <v>90.467395207999999</v>
      </c>
      <c r="E79" s="65">
        <v>90.467395207999999</v>
      </c>
      <c r="F79" s="65">
        <v>90.467395207999999</v>
      </c>
      <c r="G79" s="17" t="s">
        <v>0</v>
      </c>
      <c r="H79" s="59"/>
      <c r="I79"/>
      <c r="J79"/>
      <c r="K79"/>
    </row>
    <row r="80" spans="1:11" ht="15" x14ac:dyDescent="0.2">
      <c r="A80" s="16" t="s">
        <v>222</v>
      </c>
      <c r="B80" s="38" t="s">
        <v>92</v>
      </c>
      <c r="C80" s="39" t="s">
        <v>88</v>
      </c>
      <c r="D80" s="65">
        <f>D69</f>
        <v>116.4204815609</v>
      </c>
      <c r="E80" s="65">
        <v>116.4204815609</v>
      </c>
      <c r="F80" s="65">
        <v>116.4204815609</v>
      </c>
      <c r="G80" s="17" t="s">
        <v>0</v>
      </c>
      <c r="H80" s="59"/>
      <c r="I80"/>
      <c r="J80"/>
      <c r="K80"/>
    </row>
    <row r="81" spans="1:11" ht="30" x14ac:dyDescent="0.2">
      <c r="A81" s="16" t="s">
        <v>223</v>
      </c>
      <c r="B81" s="38" t="s">
        <v>94</v>
      </c>
      <c r="C81" s="39" t="s">
        <v>53</v>
      </c>
      <c r="D81" s="60">
        <f>Part1_1!K14</f>
        <v>267</v>
      </c>
      <c r="E81" s="60">
        <v>267</v>
      </c>
      <c r="F81" s="60">
        <v>267</v>
      </c>
      <c r="G81" s="17" t="s">
        <v>0</v>
      </c>
      <c r="H81" s="59"/>
      <c r="I81"/>
      <c r="J81"/>
      <c r="K81"/>
    </row>
    <row r="82" spans="1:11" ht="30" x14ac:dyDescent="0.2">
      <c r="A82" s="16" t="s">
        <v>224</v>
      </c>
      <c r="B82" s="38" t="s">
        <v>96</v>
      </c>
      <c r="C82" s="39" t="s">
        <v>75</v>
      </c>
      <c r="D82" s="60" t="s">
        <v>0</v>
      </c>
      <c r="E82" s="60" t="s">
        <v>0</v>
      </c>
      <c r="F82" s="60" t="s">
        <v>0</v>
      </c>
      <c r="G82" s="17" t="s">
        <v>0</v>
      </c>
      <c r="H82" s="59"/>
      <c r="I82"/>
      <c r="J82"/>
      <c r="K82"/>
    </row>
    <row r="83" spans="1:11" ht="30" x14ac:dyDescent="0.2">
      <c r="A83" s="16" t="s">
        <v>225</v>
      </c>
      <c r="B83" s="38" t="s">
        <v>98</v>
      </c>
      <c r="C83" s="39" t="s">
        <v>53</v>
      </c>
      <c r="D83" s="60" t="s">
        <v>0</v>
      </c>
      <c r="E83" s="60" t="s">
        <v>0</v>
      </c>
      <c r="F83" s="60" t="s">
        <v>0</v>
      </c>
      <c r="G83" s="17"/>
      <c r="H83" s="59"/>
      <c r="I83"/>
      <c r="J83"/>
      <c r="K83"/>
    </row>
    <row r="84" spans="1:11" ht="29.25" customHeight="1" x14ac:dyDescent="0.2">
      <c r="A84" s="67" t="s">
        <v>228</v>
      </c>
      <c r="B84" s="69" t="str">
        <f>Part1_1!A15</f>
        <v>22889000Р69100310002001</v>
      </c>
      <c r="C84" s="39" t="s">
        <v>0</v>
      </c>
      <c r="D84" s="60" t="s">
        <v>0</v>
      </c>
      <c r="E84" s="60" t="s">
        <v>0</v>
      </c>
      <c r="F84" s="60" t="s">
        <v>0</v>
      </c>
      <c r="G84" s="17" t="s">
        <v>0</v>
      </c>
      <c r="H84" s="59"/>
      <c r="I84"/>
      <c r="J84"/>
      <c r="K84"/>
    </row>
    <row r="85" spans="1:11" ht="30" x14ac:dyDescent="0.2">
      <c r="A85" s="16" t="s">
        <v>229</v>
      </c>
      <c r="B85" s="38" t="s">
        <v>194</v>
      </c>
      <c r="C85" s="39" t="s">
        <v>0</v>
      </c>
      <c r="D85" s="60" t="s">
        <v>0</v>
      </c>
      <c r="E85" s="60" t="s">
        <v>0</v>
      </c>
      <c r="F85" s="60" t="s">
        <v>0</v>
      </c>
      <c r="G85" s="17" t="s">
        <v>0</v>
      </c>
      <c r="H85" s="59"/>
      <c r="I85"/>
      <c r="J85"/>
      <c r="K85"/>
    </row>
    <row r="86" spans="1:11" ht="15" x14ac:dyDescent="0.2">
      <c r="A86" s="16" t="s">
        <v>230</v>
      </c>
      <c r="B86" s="38" t="s">
        <v>79</v>
      </c>
      <c r="C86" s="39" t="s">
        <v>75</v>
      </c>
      <c r="D86" s="60">
        <f>D87*D92</f>
        <v>314259.9086774399</v>
      </c>
      <c r="E86" s="60">
        <v>314259.9086774399</v>
      </c>
      <c r="F86" s="60">
        <v>314259.9086774399</v>
      </c>
      <c r="G86" s="17" t="s">
        <v>239</v>
      </c>
      <c r="H86" s="59"/>
      <c r="I86"/>
      <c r="J86"/>
      <c r="K86"/>
    </row>
    <row r="87" spans="1:11" ht="30" x14ac:dyDescent="0.2">
      <c r="A87" s="16" t="s">
        <v>231</v>
      </c>
      <c r="B87" s="38" t="s">
        <v>82</v>
      </c>
      <c r="C87" s="39" t="s">
        <v>75</v>
      </c>
      <c r="D87" s="60">
        <f>D88*D89*D90*D91/1000000</f>
        <v>14964.757556068565</v>
      </c>
      <c r="E87" s="60">
        <v>14964.757556068565</v>
      </c>
      <c r="F87" s="60">
        <v>14964.757556068565</v>
      </c>
      <c r="G87" s="17" t="s">
        <v>246</v>
      </c>
      <c r="H87" s="59"/>
      <c r="I87"/>
      <c r="J87"/>
      <c r="K87"/>
    </row>
    <row r="88" spans="1:11" ht="15" x14ac:dyDescent="0.2">
      <c r="A88" s="16" t="s">
        <v>232</v>
      </c>
      <c r="B88" s="38" t="s">
        <v>85</v>
      </c>
      <c r="C88" s="39" t="s">
        <v>75</v>
      </c>
      <c r="D88" s="60">
        <v>26954.13</v>
      </c>
      <c r="E88" s="60">
        <v>26954.13</v>
      </c>
      <c r="F88" s="60">
        <v>26954.13</v>
      </c>
      <c r="G88" s="17" t="s">
        <v>0</v>
      </c>
      <c r="H88" s="59"/>
      <c r="I88"/>
      <c r="J88"/>
      <c r="K88"/>
    </row>
    <row r="89" spans="1:11" ht="15" x14ac:dyDescent="0.2">
      <c r="A89" s="16" t="s">
        <v>233</v>
      </c>
      <c r="B89" s="38" t="s">
        <v>87</v>
      </c>
      <c r="C89" s="39" t="s">
        <v>88</v>
      </c>
      <c r="D89" s="65">
        <v>100</v>
      </c>
      <c r="E89" s="65">
        <v>100</v>
      </c>
      <c r="F89" s="65">
        <v>100</v>
      </c>
      <c r="G89" s="17" t="s">
        <v>0</v>
      </c>
      <c r="H89" s="59"/>
      <c r="I89"/>
      <c r="J89"/>
      <c r="K89"/>
    </row>
    <row r="90" spans="1:11" ht="15" x14ac:dyDescent="0.2">
      <c r="A90" s="16" t="s">
        <v>234</v>
      </c>
      <c r="B90" s="38" t="s">
        <v>90</v>
      </c>
      <c r="C90" s="39" t="s">
        <v>88</v>
      </c>
      <c r="D90" s="65">
        <v>55.767767752700003</v>
      </c>
      <c r="E90" s="65">
        <v>55.767767752700003</v>
      </c>
      <c r="F90" s="65">
        <v>55.767767752700003</v>
      </c>
      <c r="G90" s="17" t="s">
        <v>0</v>
      </c>
      <c r="H90" s="59"/>
      <c r="I90"/>
      <c r="J90"/>
      <c r="K90"/>
    </row>
    <row r="91" spans="1:11" ht="15" x14ac:dyDescent="0.2">
      <c r="A91" s="16" t="s">
        <v>235</v>
      </c>
      <c r="B91" s="38" t="s">
        <v>92</v>
      </c>
      <c r="C91" s="39" t="s">
        <v>88</v>
      </c>
      <c r="D91" s="65">
        <v>99.554548134499996</v>
      </c>
      <c r="E91" s="65">
        <v>99.554548134499996</v>
      </c>
      <c r="F91" s="65">
        <v>99.554548134499996</v>
      </c>
      <c r="G91" s="17" t="s">
        <v>0</v>
      </c>
      <c r="H91" s="59"/>
      <c r="I91"/>
      <c r="J91"/>
      <c r="K91"/>
    </row>
    <row r="92" spans="1:11" ht="30" x14ac:dyDescent="0.2">
      <c r="A92" s="16" t="s">
        <v>236</v>
      </c>
      <c r="B92" s="38" t="s">
        <v>94</v>
      </c>
      <c r="C92" s="39" t="s">
        <v>53</v>
      </c>
      <c r="D92" s="60">
        <f>Part1_1!K15</f>
        <v>21</v>
      </c>
      <c r="E92" s="60">
        <v>21</v>
      </c>
      <c r="F92" s="60">
        <v>21</v>
      </c>
      <c r="G92" s="17" t="s">
        <v>0</v>
      </c>
      <c r="H92" s="59"/>
      <c r="I92"/>
      <c r="J92"/>
      <c r="K92"/>
    </row>
    <row r="93" spans="1:11" ht="30" x14ac:dyDescent="0.2">
      <c r="A93" s="16" t="s">
        <v>237</v>
      </c>
      <c r="B93" s="38" t="s">
        <v>96</v>
      </c>
      <c r="C93" s="39" t="s">
        <v>75</v>
      </c>
      <c r="D93" s="60" t="s">
        <v>0</v>
      </c>
      <c r="E93" s="60" t="s">
        <v>0</v>
      </c>
      <c r="F93" s="60" t="s">
        <v>0</v>
      </c>
      <c r="G93" s="17" t="s">
        <v>0</v>
      </c>
      <c r="H93" s="59"/>
      <c r="I93"/>
      <c r="J93"/>
      <c r="K93"/>
    </row>
    <row r="94" spans="1:11" ht="30" x14ac:dyDescent="0.2">
      <c r="A94" s="16" t="s">
        <v>238</v>
      </c>
      <c r="B94" s="38" t="s">
        <v>98</v>
      </c>
      <c r="C94" s="39" t="s">
        <v>53</v>
      </c>
      <c r="D94" s="60" t="s">
        <v>0</v>
      </c>
      <c r="E94" s="60" t="s">
        <v>0</v>
      </c>
      <c r="F94" s="60" t="s">
        <v>0</v>
      </c>
      <c r="G94" s="17" t="s">
        <v>0</v>
      </c>
      <c r="H94" s="59"/>
      <c r="I94"/>
      <c r="J94"/>
      <c r="K94"/>
    </row>
    <row r="95" spans="1:11" ht="28.9" customHeight="1" x14ac:dyDescent="0.2">
      <c r="A95" s="67" t="s">
        <v>32</v>
      </c>
      <c r="B95" s="69" t="s">
        <v>151</v>
      </c>
      <c r="C95" s="39" t="s">
        <v>75</v>
      </c>
      <c r="D95" s="66">
        <v>1565356.96</v>
      </c>
      <c r="E95" s="66">
        <v>1565356.96</v>
      </c>
      <c r="F95" s="66">
        <v>1565356.96</v>
      </c>
      <c r="G95" s="17" t="s">
        <v>0</v>
      </c>
      <c r="H95" s="24"/>
      <c r="I95" s="29"/>
      <c r="J95" s="30"/>
      <c r="K95" s="30"/>
    </row>
    <row r="96" spans="1:11" ht="12.75" customHeight="1" x14ac:dyDescent="0.2">
      <c r="A96" s="16" t="s">
        <v>33</v>
      </c>
      <c r="B96" s="38" t="s">
        <v>152</v>
      </c>
      <c r="C96" s="39" t="s">
        <v>88</v>
      </c>
      <c r="D96" s="61">
        <v>100</v>
      </c>
      <c r="E96" s="61">
        <v>100</v>
      </c>
      <c r="F96" s="61">
        <v>100</v>
      </c>
      <c r="G96" s="17" t="s">
        <v>0</v>
      </c>
      <c r="H96" s="24"/>
      <c r="I96" s="31"/>
      <c r="J96" s="30"/>
      <c r="K96" s="32"/>
    </row>
    <row r="97" spans="1:11" ht="12.75" customHeight="1" x14ac:dyDescent="0.2">
      <c r="A97" s="16" t="s">
        <v>34</v>
      </c>
      <c r="B97" s="38" t="s">
        <v>153</v>
      </c>
      <c r="C97" s="39" t="s">
        <v>75</v>
      </c>
      <c r="D97" s="66">
        <f>D95+D6</f>
        <v>14595559.359623287</v>
      </c>
      <c r="E97" s="66">
        <v>14595559.359623287</v>
      </c>
      <c r="F97" s="66">
        <v>14595559.359623287</v>
      </c>
      <c r="G97" s="17" t="s">
        <v>154</v>
      </c>
      <c r="H97" s="24"/>
      <c r="I97" s="33"/>
      <c r="J97" s="30"/>
      <c r="K97" s="32"/>
    </row>
    <row r="98" spans="1:11" ht="12.75" customHeight="1" x14ac:dyDescent="0.2">
      <c r="A98" s="8"/>
      <c r="B98" s="9"/>
      <c r="C98" s="8"/>
      <c r="D98" s="10"/>
      <c r="E98" s="10"/>
      <c r="F98" s="10"/>
      <c r="G98" s="9"/>
      <c r="I98" s="33"/>
      <c r="J98" s="30"/>
      <c r="K98" s="32"/>
    </row>
    <row r="99" spans="1:11" ht="12.75" customHeight="1" x14ac:dyDescent="0.2">
      <c r="A99" s="8"/>
      <c r="B99" s="9"/>
      <c r="C99" s="10"/>
      <c r="D99" s="33"/>
      <c r="E99" s="30"/>
      <c r="F99" s="32"/>
      <c r="H99"/>
      <c r="I99"/>
      <c r="J99"/>
      <c r="K99"/>
    </row>
    <row r="100" spans="1:11" ht="12.75" customHeight="1" x14ac:dyDescent="0.2">
      <c r="A100" s="8"/>
      <c r="B100" s="9"/>
      <c r="C100" s="10"/>
      <c r="D100" s="34"/>
      <c r="E100" s="32"/>
      <c r="F100" s="21"/>
      <c r="H100"/>
      <c r="I100"/>
      <c r="J100"/>
      <c r="K100"/>
    </row>
    <row r="101" spans="1:11" x14ac:dyDescent="0.2">
      <c r="F101" s="21"/>
      <c r="G101" s="30"/>
      <c r="H101" s="32"/>
      <c r="J101"/>
      <c r="K101"/>
    </row>
    <row r="102" spans="1:11" x14ac:dyDescent="0.2">
      <c r="I102" s="30"/>
      <c r="J102" s="32"/>
    </row>
    <row r="103" spans="1:11" x14ac:dyDescent="0.2">
      <c r="I103" s="33"/>
      <c r="J103" s="30"/>
      <c r="K103" s="32"/>
    </row>
    <row r="104" spans="1:11" x14ac:dyDescent="0.2">
      <c r="I104" s="33"/>
      <c r="J104" s="30"/>
      <c r="K104" s="32"/>
    </row>
  </sheetData>
  <mergeCells count="6">
    <mergeCell ref="A2:G2"/>
    <mergeCell ref="A3:A4"/>
    <mergeCell ref="B3:B4"/>
    <mergeCell ref="C3:C4"/>
    <mergeCell ref="D3:F3"/>
    <mergeCell ref="G3:G4"/>
  </mergeCells>
  <pageMargins left="0.19685039370078741" right="0.19685039370078741" top="0.19685039370078741" bottom="0.19685039370078741" header="0.31496062992125984" footer="0.31496062992125984"/>
  <pageSetup paperSize="9" scale="77" orientation="landscape" r:id="rId1"/>
  <headerFooter>
    <oddFooter>&amp;C&amp;P из &amp;N</oddFooter>
  </headerFooter>
  <rowBreaks count="2" manualBreakCount="2">
    <brk id="23" max="16383" man="1"/>
    <brk id="4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>
      <selection activeCell="C32" sqref="C32"/>
    </sheetView>
  </sheetViews>
  <sheetFormatPr defaultRowHeight="12.75" x14ac:dyDescent="0.2"/>
  <cols>
    <col min="1" max="1" width="9" customWidth="1"/>
    <col min="2" max="2" width="90" customWidth="1"/>
    <col min="3" max="3" width="67" customWidth="1"/>
  </cols>
  <sheetData>
    <row r="1" spans="1:3" x14ac:dyDescent="0.2">
      <c r="A1" s="1" t="s">
        <v>0</v>
      </c>
    </row>
    <row r="2" spans="1:3" ht="33" customHeight="1" x14ac:dyDescent="0.2">
      <c r="A2" s="97" t="s">
        <v>155</v>
      </c>
      <c r="B2" s="97"/>
      <c r="C2" s="97"/>
    </row>
    <row r="3" spans="1:3" ht="11.45" customHeight="1" x14ac:dyDescent="0.2">
      <c r="A3" s="109" t="s">
        <v>0</v>
      </c>
      <c r="B3" s="109"/>
      <c r="C3" s="109"/>
    </row>
    <row r="4" spans="1:3" ht="21.6" customHeight="1" x14ac:dyDescent="0.2">
      <c r="A4" s="109" t="s">
        <v>156</v>
      </c>
      <c r="B4" s="109"/>
      <c r="C4" s="109"/>
    </row>
    <row r="5" spans="1:3" ht="21.6" customHeight="1" x14ac:dyDescent="0.2">
      <c r="A5" s="4" t="s">
        <v>67</v>
      </c>
      <c r="B5" s="4" t="s">
        <v>157</v>
      </c>
      <c r="C5" s="4" t="s">
        <v>158</v>
      </c>
    </row>
    <row r="6" spans="1:3" ht="12.75" customHeight="1" x14ac:dyDescent="0.2">
      <c r="A6" s="4" t="s">
        <v>31</v>
      </c>
      <c r="B6" s="5" t="s">
        <v>159</v>
      </c>
      <c r="C6" s="5" t="s">
        <v>160</v>
      </c>
    </row>
    <row r="7" spans="1:3" ht="12.75" customHeight="1" x14ac:dyDescent="0.2">
      <c r="A7" s="4" t="s">
        <v>32</v>
      </c>
      <c r="B7" s="5" t="s">
        <v>161</v>
      </c>
      <c r="C7" s="5" t="s">
        <v>162</v>
      </c>
    </row>
    <row r="8" spans="1:3" ht="11.45" customHeight="1" x14ac:dyDescent="0.2">
      <c r="A8" s="109" t="s">
        <v>0</v>
      </c>
      <c r="B8" s="109"/>
      <c r="C8" s="109"/>
    </row>
    <row r="9" spans="1:3" ht="21.6" customHeight="1" x14ac:dyDescent="0.2">
      <c r="A9" s="110" t="s">
        <v>163</v>
      </c>
      <c r="B9" s="110"/>
      <c r="C9" s="110"/>
    </row>
    <row r="10" spans="1:3" ht="12.75" customHeight="1" x14ac:dyDescent="0.2">
      <c r="A10" s="4" t="s">
        <v>31</v>
      </c>
      <c r="B10" s="111" t="s">
        <v>164</v>
      </c>
      <c r="C10" s="111"/>
    </row>
    <row r="11" spans="1:3" ht="12.75" customHeight="1" x14ac:dyDescent="0.2">
      <c r="A11" s="4" t="s">
        <v>32</v>
      </c>
      <c r="B11" s="111" t="s">
        <v>165</v>
      </c>
      <c r="C11" s="111"/>
    </row>
    <row r="12" spans="1:3" ht="11.45" customHeight="1" x14ac:dyDescent="0.2">
      <c r="A12" s="109" t="s">
        <v>0</v>
      </c>
      <c r="B12" s="109"/>
      <c r="C12" s="109"/>
    </row>
    <row r="13" spans="1:3" ht="21.6" customHeight="1" x14ac:dyDescent="0.2">
      <c r="A13" s="110" t="s">
        <v>166</v>
      </c>
      <c r="B13" s="110"/>
      <c r="C13" s="110"/>
    </row>
    <row r="14" spans="1:3" ht="12.75" customHeight="1" x14ac:dyDescent="0.2">
      <c r="A14" s="4" t="s">
        <v>31</v>
      </c>
      <c r="B14" s="111" t="s">
        <v>167</v>
      </c>
      <c r="C14" s="111"/>
    </row>
    <row r="15" spans="1:3" ht="11.45" customHeight="1" x14ac:dyDescent="0.2">
      <c r="A15" s="109" t="s">
        <v>0</v>
      </c>
      <c r="B15" s="109"/>
      <c r="C15" s="109"/>
    </row>
    <row r="16" spans="1:3" ht="29.45" customHeight="1" x14ac:dyDescent="0.2">
      <c r="A16" s="97" t="s">
        <v>168</v>
      </c>
      <c r="B16" s="97"/>
      <c r="C16" s="97"/>
    </row>
    <row r="17" spans="1:3" ht="10.35" customHeight="1" x14ac:dyDescent="0.2">
      <c r="A17" s="107" t="s">
        <v>0</v>
      </c>
      <c r="B17" s="107"/>
      <c r="C17" s="107"/>
    </row>
    <row r="18" spans="1:3" ht="28.9" customHeight="1" x14ac:dyDescent="0.2">
      <c r="A18" s="4" t="s">
        <v>67</v>
      </c>
      <c r="B18" s="4" t="s">
        <v>169</v>
      </c>
      <c r="C18" s="4" t="s">
        <v>170</v>
      </c>
    </row>
    <row r="19" spans="1:3" ht="12.75" customHeight="1" x14ac:dyDescent="0.2">
      <c r="A19" s="4" t="s">
        <v>31</v>
      </c>
      <c r="B19" s="5" t="s">
        <v>171</v>
      </c>
      <c r="C19" s="5" t="s">
        <v>0</v>
      </c>
    </row>
    <row r="20" spans="1:3" ht="12.75" customHeight="1" x14ac:dyDescent="0.2">
      <c r="A20" s="4" t="s">
        <v>32</v>
      </c>
      <c r="B20" s="5" t="s">
        <v>172</v>
      </c>
      <c r="C20" s="5" t="s">
        <v>0</v>
      </c>
    </row>
    <row r="21" spans="1:3" ht="28.9" customHeight="1" x14ac:dyDescent="0.2">
      <c r="A21" s="4" t="s">
        <v>33</v>
      </c>
      <c r="B21" s="5" t="s">
        <v>173</v>
      </c>
      <c r="C21" s="5" t="s">
        <v>0</v>
      </c>
    </row>
  </sheetData>
  <mergeCells count="13">
    <mergeCell ref="A15:C15"/>
    <mergeCell ref="A16:C16"/>
    <mergeCell ref="A17:C17"/>
    <mergeCell ref="B10:C10"/>
    <mergeCell ref="B11:C11"/>
    <mergeCell ref="A12:C12"/>
    <mergeCell ref="A13:C13"/>
    <mergeCell ref="B14:C14"/>
    <mergeCell ref="A2:C2"/>
    <mergeCell ref="A3:C3"/>
    <mergeCell ref="A4:C4"/>
    <mergeCell ref="A8:C8"/>
    <mergeCell ref="A9:C9"/>
  </mergeCells>
  <pageMargins left="0.19685039370078741" right="0.19685039370078741" top="0.19685039370078741" bottom="0.19685039370078741" header="0.31496062992125984" footer="0.31496062992125984"/>
  <pageSetup paperSize="9" scale="9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Title </vt:lpstr>
      <vt:lpstr>Part1_1</vt:lpstr>
      <vt:lpstr>Part1_2</vt:lpstr>
      <vt:lpstr>Part2</vt:lpstr>
      <vt:lpstr>Part3</vt:lpstr>
      <vt:lpstr>Part1_1!Заголовки_для_печати</vt:lpstr>
      <vt:lpstr>Part1_2!Заголовки_для_печати</vt:lpstr>
      <vt:lpstr>Part2!Заголовки_для_печати</vt:lpstr>
      <vt:lpstr>'Title '!Заголовки_для_печати</vt:lpstr>
      <vt:lpstr>Part2!Область_печати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2024-01-25T11:44:57Z</dcterms:modified>
</cp:coreProperties>
</file>